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grozījumi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<sst xmlns="http://schemas.openxmlformats.org/spreadsheetml/2006/main" count="216" uniqueCount="207">
  <si>
    <t>Pielikums Nr.2</t>
  </si>
  <si>
    <t xml:space="preserve">   kods</t>
  </si>
  <si>
    <t xml:space="preserve"> Koda nosaukums</t>
  </si>
  <si>
    <t>01.000</t>
  </si>
  <si>
    <t>Vispārējie valdības dienesti</t>
  </si>
  <si>
    <t>01.100</t>
  </si>
  <si>
    <t>Izpildvara, likumdošanas vara,finanšu darbība</t>
  </si>
  <si>
    <t>01.720</t>
  </si>
  <si>
    <t>Pašvaldību budžetu parāda darījumi</t>
  </si>
  <si>
    <t>01.800</t>
  </si>
  <si>
    <t>03.000</t>
  </si>
  <si>
    <t>Sabiedriskā kārtība un drošība</t>
  </si>
  <si>
    <t>03.100</t>
  </si>
  <si>
    <t>Policija</t>
  </si>
  <si>
    <t>03.200</t>
  </si>
  <si>
    <t>Ugunsdroš.,ugunsdzēsības,glābšanas dienesti</t>
  </si>
  <si>
    <t>03.300</t>
  </si>
  <si>
    <t>Tiesa un prokuratūras iestādes</t>
  </si>
  <si>
    <t>03.600</t>
  </si>
  <si>
    <t>Pārējie iepriekš neklas. sab.kārtības un dr.pak.</t>
  </si>
  <si>
    <t>04.000</t>
  </si>
  <si>
    <t>Ekonomiskā darbība</t>
  </si>
  <si>
    <t>04.100</t>
  </si>
  <si>
    <t>Vispārējā ekonomiska,komerciāla un nod. darbība</t>
  </si>
  <si>
    <t>04.200</t>
  </si>
  <si>
    <t>Lauksaimniecība(zemkopība),zivsaimniecība</t>
  </si>
  <si>
    <t>04.500</t>
  </si>
  <si>
    <t>Transports</t>
  </si>
  <si>
    <t>04.700</t>
  </si>
  <si>
    <t>Citas nozares</t>
  </si>
  <si>
    <t>04.900</t>
  </si>
  <si>
    <t>Pārējā citur neklasificēta   ekonomiskā darbība</t>
  </si>
  <si>
    <t>06.000</t>
  </si>
  <si>
    <t>06.200</t>
  </si>
  <si>
    <t>Teritoriju attīstība</t>
  </si>
  <si>
    <t>06.600</t>
  </si>
  <si>
    <t>Pārējā citur neklasificētā pašv.ter.un māj.aps.d.</t>
  </si>
  <si>
    <t>07.000</t>
  </si>
  <si>
    <t>Veselība</t>
  </si>
  <si>
    <t>Pārējā citur neklasificētā veselības aprūpe</t>
  </si>
  <si>
    <t>08.000</t>
  </si>
  <si>
    <t>Atpūta,kultūra un reliģija</t>
  </si>
  <si>
    <t>08.100</t>
  </si>
  <si>
    <t>Sporta iestādes</t>
  </si>
  <si>
    <t>08.200</t>
  </si>
  <si>
    <t>Kultūra</t>
  </si>
  <si>
    <t>09.000</t>
  </si>
  <si>
    <t>Izglītība</t>
  </si>
  <si>
    <t>09.100</t>
  </si>
  <si>
    <t>Pirmsskolas izglītība un pamatizglītības 1.posms</t>
  </si>
  <si>
    <t>09.200</t>
  </si>
  <si>
    <t>Vispārējā un profesionālā izglītība</t>
  </si>
  <si>
    <t>09.500</t>
  </si>
  <si>
    <t>Līmeņos nedefinētā izglītība</t>
  </si>
  <si>
    <t>IEKŠĒJĀ FINANSĒŠANA</t>
  </si>
  <si>
    <t>Pielikums Nr.1</t>
  </si>
  <si>
    <t xml:space="preserve">  Grupa</t>
  </si>
  <si>
    <t xml:space="preserve">  Kods</t>
  </si>
  <si>
    <t>1.0.</t>
  </si>
  <si>
    <t>1.0.0.0.</t>
  </si>
  <si>
    <t>IENĀKUMA NODOKĻI</t>
  </si>
  <si>
    <t>1.1.</t>
  </si>
  <si>
    <t>1.1.0.0.</t>
  </si>
  <si>
    <t>Ieņēmumi no iedzīvotāju ienāk. nod.</t>
  </si>
  <si>
    <t>1.4.</t>
  </si>
  <si>
    <t>4.0.0.0.</t>
  </si>
  <si>
    <t>ĪPAŠUMA NODOKĻI</t>
  </si>
  <si>
    <t>4.1.0.0.</t>
  </si>
  <si>
    <t>Nekustāmā īpašuma nodoklis</t>
  </si>
  <si>
    <t>4.1.1.0.</t>
  </si>
  <si>
    <t>NĪN par zemi</t>
  </si>
  <si>
    <t>4.1.2.0.</t>
  </si>
  <si>
    <t>NĪN par ēkām un būvēm</t>
  </si>
  <si>
    <t>2.0.</t>
  </si>
  <si>
    <t>9.0.0.0.</t>
  </si>
  <si>
    <t>VALSTS(PAŠVALDĪBU) NODEVAS</t>
  </si>
  <si>
    <t>UN KANCELEJAS NODEVAS</t>
  </si>
  <si>
    <t>9.4.0.0.</t>
  </si>
  <si>
    <t>Valsts nodevas,kuras ieskaita pašv.b.</t>
  </si>
  <si>
    <t>9.5.0.0.</t>
  </si>
  <si>
    <t>Pašvaldību nodevas</t>
  </si>
  <si>
    <t>10.0.0.0.</t>
  </si>
  <si>
    <t>NAUDAS SODI UN SANKCIJAS</t>
  </si>
  <si>
    <t>12.0.0.0.</t>
  </si>
  <si>
    <t>PĀRĒJIE NENODOKĻU IEŅĒMUMI</t>
  </si>
  <si>
    <t>12.2.0.0.</t>
  </si>
  <si>
    <t>Nenodokļu ieņēmumi</t>
  </si>
  <si>
    <t>12.3.0.0.</t>
  </si>
  <si>
    <t>Dažādi nenodokļu ieņēmumi</t>
  </si>
  <si>
    <t>13.0.0.0.</t>
  </si>
  <si>
    <t>IEŅĒMUMI NO PAŠV. ĪPAŠ.PĀRDOŠ.</t>
  </si>
  <si>
    <t>13.1.0.0.</t>
  </si>
  <si>
    <t>Ieņēmumi no ēku un būvju īpaš.pard</t>
  </si>
  <si>
    <t>13.2.0.0.</t>
  </si>
  <si>
    <t>Ieņēmumi no zemes,meža īp.pārdoš.</t>
  </si>
  <si>
    <t>13.4.0.0.</t>
  </si>
  <si>
    <t>Ieņēmumi no kust.un mantas realiz.</t>
  </si>
  <si>
    <t>5.0.</t>
  </si>
  <si>
    <t>18.0.0.0.</t>
  </si>
  <si>
    <t>VALSTS BUDŽETA TRANSFERTI</t>
  </si>
  <si>
    <t>18.6.0.0.</t>
  </si>
  <si>
    <t>Ieņēm.no valsts budž.transf.pašv.PB</t>
  </si>
  <si>
    <t>18.7.0.0.</t>
  </si>
  <si>
    <t>Ieņēm.no valsts budž.kap.izd.</t>
  </si>
  <si>
    <t>19.0.0.0.</t>
  </si>
  <si>
    <t>PAŠVALD.BUDŽETU TRANSFERTI</t>
  </si>
  <si>
    <t>19.1.0.0.</t>
  </si>
  <si>
    <t>Ieņēmumi pašv.budž.citiem budž.v.</t>
  </si>
  <si>
    <t>19.2.0.0.</t>
  </si>
  <si>
    <t>Ieņēmumi pašv.budž.no citām pašv.</t>
  </si>
  <si>
    <t>19.3.0.0.</t>
  </si>
  <si>
    <t>Ieņēmumi no rajona padomēm</t>
  </si>
  <si>
    <t>3.0</t>
  </si>
  <si>
    <t>21.0.0.0.</t>
  </si>
  <si>
    <t>BUDŽETA IESTĀŽU IEŅĒMUMI</t>
  </si>
  <si>
    <t>3.0.</t>
  </si>
  <si>
    <t>21.3.0.0.</t>
  </si>
  <si>
    <t>Ieņēmumi no budž.iest.sniegt.m.pak.</t>
  </si>
  <si>
    <t xml:space="preserve">               KOPĀ  IEŅĒMUMI:</t>
  </si>
  <si>
    <t>8.6.0.0.</t>
  </si>
  <si>
    <t>% ieņēmumi no konta atlikuma</t>
  </si>
  <si>
    <t>8.0.0.0.</t>
  </si>
  <si>
    <t>IEŅĒMUMI NO UZŅĒMĒJDARB.</t>
  </si>
  <si>
    <t>Preces un pakalpojumi</t>
  </si>
  <si>
    <t>Pamatkapitāla veidošana</t>
  </si>
  <si>
    <t xml:space="preserve">   Kodi</t>
  </si>
  <si>
    <t xml:space="preserve">                         Rādītāji</t>
  </si>
  <si>
    <t>Atlīdzība</t>
  </si>
  <si>
    <t>Piemaksas un prēmijas</t>
  </si>
  <si>
    <t>Atalgojums fiz.personām</t>
  </si>
  <si>
    <t>Darba devēja piešķirtie labumi un maksājumi</t>
  </si>
  <si>
    <t>Darba devēja vsaoi,sociāla rakstura pab.,komp.</t>
  </si>
  <si>
    <t>Valsts soc. apdroš.oblig. iemaksas - 24,09%</t>
  </si>
  <si>
    <t>Komandējumi un dienesta braucieni</t>
  </si>
  <si>
    <t>Pakalpojumi</t>
  </si>
  <si>
    <t>Pasta,telefonu un citu sakaru pakalpojumi</t>
  </si>
  <si>
    <t>Izdevumi par komunālajiem pakalpojumiem</t>
  </si>
  <si>
    <t>Ar iestādes darb. un f-ju nodroš.saistītie pakalp.</t>
  </si>
  <si>
    <t>Remonta darbi un iestāžu uzturēšanas pak.</t>
  </si>
  <si>
    <t>Inform. tehnoloģijas pakalpojumi</t>
  </si>
  <si>
    <t>Īre un noma</t>
  </si>
  <si>
    <t>Citi pakalpojumi</t>
  </si>
  <si>
    <t>Krājumi,materiāli,enertgoresursi,biroja pr,inventārs</t>
  </si>
  <si>
    <t>Biroja preces un inventārs</t>
  </si>
  <si>
    <t>Kurināmais un enerģētiskie materiāli</t>
  </si>
  <si>
    <t>Zāles,ķimikālijas,lab.preces,med.ierīces,instrumenti</t>
  </si>
  <si>
    <t>Kārtējā remonta un iestāžu uzturēšanas mat.</t>
  </si>
  <si>
    <t>Pašvald.aprūpē un apgādē esošo pers.uzturēšana</t>
  </si>
  <si>
    <t>Mācību līzdekļi un materiāli</t>
  </si>
  <si>
    <t>Pārējās preces</t>
  </si>
  <si>
    <t>Budžeta iestāžu nodokļu maksājumi</t>
  </si>
  <si>
    <t>Procentu izdevumi</t>
  </si>
  <si>
    <t>Pārējo% maksājumi</t>
  </si>
  <si>
    <t>Pašvaldību budžetu % maksājumi VK</t>
  </si>
  <si>
    <t>Licences,koncesijas un patenti,preču zīmes u.c.</t>
  </si>
  <si>
    <t>Pamatlīdzekļi</t>
  </si>
  <si>
    <t>Zeme,ēkas un būves</t>
  </si>
  <si>
    <t>Tehnoloģiskās iekārtas un mašīnas</t>
  </si>
  <si>
    <t>Pārējie pamatlīdzekļi</t>
  </si>
  <si>
    <t>PL izveidošana un nepabeigtā celtniecība</t>
  </si>
  <si>
    <t>Kapitālais remonts un rekonstrukcija</t>
  </si>
  <si>
    <t>Sociālie pabalsti</t>
  </si>
  <si>
    <t>Sociālie pabalsti naudā</t>
  </si>
  <si>
    <t>Pabalsti un palīdzība trūcigiem iedzīvotājiem</t>
  </si>
  <si>
    <t>Garantētā minimālā ienākuma pabalsti naudā</t>
  </si>
  <si>
    <t>Transferti,dot.un mērķdot.pašvaldībām</t>
  </si>
  <si>
    <t>Pašvaldību budžeta kārtējo izdevumu transferti</t>
  </si>
  <si>
    <t>Pašv.budžeta kārt.izd.transf.citām pašvald.</t>
  </si>
  <si>
    <t>Mērķdotācijas pašv.budžetiem</t>
  </si>
  <si>
    <t>Mērķdotācijas dažādām pašv.funkcijām</t>
  </si>
  <si>
    <t xml:space="preserve">I Z D E V U M I   </t>
  </si>
  <si>
    <t xml:space="preserve">      I I.</t>
  </si>
  <si>
    <t>I Z D E V U M I    K O P Ā</t>
  </si>
  <si>
    <t>plāns ar groz.</t>
  </si>
  <si>
    <t xml:space="preserve">              Koda nosaukums</t>
  </si>
  <si>
    <t>pl.ar groz.</t>
  </si>
  <si>
    <t>Sociālie pabalsti natūrā</t>
  </si>
  <si>
    <t>18.8.0.0.</t>
  </si>
  <si>
    <t>Pašv.budž.saņemtie VB transf.ES proj.</t>
  </si>
  <si>
    <t>Vispārēja rakstura transferti no v.budž.pašv.budž.</t>
  </si>
  <si>
    <t>Pašvaldības teritoriju un mājokļu apsaimniek.</t>
  </si>
  <si>
    <t>10.000</t>
  </si>
  <si>
    <t>Sociālā aizsardzība</t>
  </si>
  <si>
    <t>Izdevumi periodikas iegādei</t>
  </si>
  <si>
    <t>Pašv.soc.palīdzība iedzīv.natūrā</t>
  </si>
  <si>
    <t>Atbalsta pas. un kompens.naudā</t>
  </si>
  <si>
    <t>GMI pabalsti natūrā</t>
  </si>
  <si>
    <t>Pārējie klas.neminētie maks.iedz.natūrā un kom.</t>
  </si>
  <si>
    <t xml:space="preserve">      KOPĀ IZDEVUMI:</t>
  </si>
  <si>
    <t>9.9.0.0.</t>
  </si>
  <si>
    <t>Pārējās nodevas</t>
  </si>
  <si>
    <t xml:space="preserve">          ATLIKUMS uz 01.01.2010.:</t>
  </si>
  <si>
    <t>Atalgojums</t>
  </si>
  <si>
    <t>Mēneša amatalga</t>
  </si>
  <si>
    <t>Dzīvokļa pabalsti naudā</t>
  </si>
  <si>
    <t>Dzīvokļa pabalsti natūrā</t>
  </si>
  <si>
    <t>VN pabalsti naudā</t>
  </si>
  <si>
    <t xml:space="preserve">                             atbilstoši ekonomiskajām funkcijām</t>
  </si>
  <si>
    <t>2010.g.</t>
  </si>
  <si>
    <t xml:space="preserve">          ATLIKUMS uz 01.01.2011.:</t>
  </si>
  <si>
    <t>2010.g</t>
  </si>
  <si>
    <t xml:space="preserve"> Pāvilostas novada pašavaldības pamatbudžeta izdevumi 2010.gadā</t>
  </si>
  <si>
    <t xml:space="preserve">   Pāvilostas novada pašavaldības pamatbudžeta ieņēmumi 2010.gadā</t>
  </si>
  <si>
    <t>Saistošie noteikumi Nr. 24  "Par grozījumiem 28.01.2010.saistošajos noteikumos Nr.1"</t>
  </si>
  <si>
    <t>groz.28.10.10.</t>
  </si>
  <si>
    <t>Saistošie noteikumi Nr. 24    "Par grozījumiem 28.01.2010.saistošajos noteikumos nr.1"</t>
  </si>
  <si>
    <t xml:space="preserve">  Pāvilostas novada pašavaldības pamatbudžeta  izdevumi 2010.gadam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</si>
</sst>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5" fillId="22" borderId="15" xfId="0" applyFont="1" applyFill="1" applyBorder="1" applyAlignment="1">
      <alignment/>
    </xf>
    <xf numFmtId="0" fontId="5" fillId="22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3" fontId="6" fillId="22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6" fillId="24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0" fillId="7" borderId="16" xfId="0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0" fontId="5" fillId="22" borderId="0" xfId="0" applyFont="1" applyFill="1" applyBorder="1" applyAlignment="1">
      <alignment/>
    </xf>
    <xf numFmtId="3" fontId="5" fillId="22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3" borderId="24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5" fillId="10" borderId="15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5" fillId="10" borderId="17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1" fontId="5" fillId="10" borderId="17" xfId="0" applyNumberFormat="1" applyFont="1" applyFill="1" applyBorder="1" applyAlignment="1">
      <alignment/>
    </xf>
    <xf numFmtId="16" fontId="7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10" borderId="22" xfId="0" applyFont="1" applyFill="1" applyBorder="1" applyAlignment="1">
      <alignment/>
    </xf>
    <xf numFmtId="0" fontId="5" fillId="10" borderId="19" xfId="0" applyFont="1" applyFill="1" applyBorder="1" applyAlignment="1">
      <alignment/>
    </xf>
    <xf numFmtId="0" fontId="5" fillId="1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10" borderId="24" xfId="0" applyFill="1" applyBorder="1" applyAlignment="1">
      <alignment/>
    </xf>
    <xf numFmtId="0" fontId="1" fillId="10" borderId="16" xfId="0" applyFont="1" applyFill="1" applyBorder="1" applyAlignment="1">
      <alignment/>
    </xf>
    <xf numFmtId="0" fontId="4" fillId="10" borderId="16" xfId="0" applyFont="1" applyFill="1" applyBorder="1" applyAlignment="1">
      <alignment/>
    </xf>
    <xf numFmtId="1" fontId="4" fillId="10" borderId="17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7" fillId="0" borderId="23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20" borderId="3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20" borderId="16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0" fillId="20" borderId="0" xfId="0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13" fillId="3" borderId="30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0" fontId="13" fillId="20" borderId="17" xfId="0" applyFont="1" applyFill="1" applyBorder="1" applyAlignment="1">
      <alignment/>
    </xf>
    <xf numFmtId="0" fontId="13" fillId="20" borderId="16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13" fillId="20" borderId="15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0" fontId="6" fillId="20" borderId="0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13" fillId="20" borderId="17" xfId="0" applyFont="1" applyFill="1" applyBorder="1" applyAlignment="1">
      <alignment/>
    </xf>
    <xf numFmtId="0" fontId="13" fillId="20" borderId="16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6" fillId="20" borderId="32" xfId="0" applyFont="1" applyFill="1" applyBorder="1" applyAlignment="1">
      <alignment/>
    </xf>
    <xf numFmtId="0" fontId="6" fillId="0" borderId="3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4" fillId="21" borderId="28" xfId="0" applyFont="1" applyFill="1" applyBorder="1" applyAlignment="1">
      <alignment/>
    </xf>
    <xf numFmtId="0" fontId="12" fillId="21" borderId="11" xfId="0" applyFont="1" applyFill="1" applyBorder="1" applyAlignment="1">
      <alignment/>
    </xf>
    <xf numFmtId="0" fontId="4" fillId="21" borderId="11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0" fillId="21" borderId="11" xfId="0" applyFill="1" applyBorder="1" applyAlignment="1">
      <alignment/>
    </xf>
    <xf numFmtId="3" fontId="6" fillId="21" borderId="28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3" borderId="30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4" fillId="21" borderId="34" xfId="0" applyFont="1" applyFill="1" applyBorder="1" applyAlignment="1">
      <alignment/>
    </xf>
    <xf numFmtId="0" fontId="12" fillId="21" borderId="35" xfId="0" applyFont="1" applyFill="1" applyBorder="1" applyAlignment="1">
      <alignment/>
    </xf>
    <xf numFmtId="0" fontId="4" fillId="21" borderId="35" xfId="0" applyFont="1" applyFill="1" applyBorder="1" applyAlignment="1">
      <alignment/>
    </xf>
    <xf numFmtId="0" fontId="1" fillId="21" borderId="35" xfId="0" applyFont="1" applyFill="1" applyBorder="1" applyAlignment="1">
      <alignment/>
    </xf>
    <xf numFmtId="0" fontId="0" fillId="21" borderId="35" xfId="0" applyFill="1" applyBorder="1" applyAlignment="1">
      <alignment/>
    </xf>
    <xf numFmtId="3" fontId="6" fillId="21" borderId="34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5" fillId="10" borderId="27" xfId="0" applyFont="1" applyFill="1" applyBorder="1" applyAlignment="1">
      <alignment/>
    </xf>
    <xf numFmtId="0" fontId="5" fillId="10" borderId="19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4" fillId="0" borderId="21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4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13" fillId="21" borderId="15" xfId="0" applyFont="1" applyFill="1" applyBorder="1" applyAlignment="1">
      <alignment/>
    </xf>
    <xf numFmtId="0" fontId="13" fillId="21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6" fillId="21" borderId="15" xfId="0" applyFont="1" applyFill="1" applyBorder="1" applyAlignment="1">
      <alignment/>
    </xf>
    <xf numFmtId="3" fontId="6" fillId="21" borderId="17" xfId="0" applyNumberFormat="1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13" fillId="20" borderId="14" xfId="0" applyFont="1" applyFill="1" applyBorder="1" applyAlignment="1">
      <alignment/>
    </xf>
    <xf numFmtId="0" fontId="13" fillId="20" borderId="30" xfId="0" applyFont="1" applyFill="1" applyBorder="1" applyAlignment="1">
      <alignment/>
    </xf>
    <xf numFmtId="1" fontId="5" fillId="10" borderId="15" xfId="0" applyNumberFormat="1" applyFont="1" applyFill="1" applyBorder="1" applyAlignment="1">
      <alignment/>
    </xf>
    <xf numFmtId="0" fontId="5" fillId="1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36" fillId="0" borderId="17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3" fillId="0" borderId="27" xfId="0" applyFont="1" applyBorder="1" applyAlignment="1">
      <alignment/>
    </xf>
    <xf numFmtId="0" fontId="13" fillId="20" borderId="32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7" fillId="11" borderId="17" xfId="0" applyFont="1" applyFill="1" applyBorder="1" applyAlignment="1">
      <alignment/>
    </xf>
    <xf numFmtId="0" fontId="37" fillId="11" borderId="16" xfId="0" applyFont="1" applyFill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22">
      <selection activeCell="C50" sqref="C50"/>
    </sheetView>
  </sheetViews>
  <sheetFormatPr defaultColWidth="9.140625" defaultRowHeight="15"/>
  <cols>
    <col min="5" max="5" width="17.00390625" style="0" customWidth="1"/>
    <col min="8" max="8" width="9.7109375" style="0" bestFit="1" customWidth="1"/>
    <col min="9" max="9" width="4.8515625" style="0" customWidth="1"/>
    <col min="10" max="10" width="1.8515625" style="0" customWidth="1"/>
    <col min="15" max="15" width="14.57421875" style="0" customWidth="1"/>
  </cols>
  <sheetData>
    <row r="1" spans="1:12" ht="15">
      <c r="A1" t="s">
        <v>55</v>
      </c>
      <c r="L1" s="11"/>
    </row>
    <row r="2" spans="9:16" ht="15.75">
      <c r="I2" s="48"/>
      <c r="J2" s="48"/>
      <c r="K2" s="273" t="s">
        <v>206</v>
      </c>
      <c r="L2" s="135"/>
      <c r="M2" s="135"/>
      <c r="N2" s="135"/>
      <c r="O2" s="135"/>
      <c r="P2" s="135"/>
    </row>
    <row r="3" spans="1:18" ht="15.75">
      <c r="A3" s="2" t="s">
        <v>203</v>
      </c>
      <c r="B3" s="11"/>
      <c r="C3" s="11"/>
      <c r="D3" s="11"/>
      <c r="E3" s="11"/>
      <c r="F3" s="11"/>
      <c r="G3" s="11"/>
      <c r="I3" s="48"/>
      <c r="J3" s="48"/>
      <c r="K3" s="135"/>
      <c r="L3" s="135"/>
      <c r="M3" s="135"/>
      <c r="N3" s="135"/>
      <c r="R3" s="11"/>
    </row>
    <row r="4" spans="1:16" ht="18.75">
      <c r="A4" s="4" t="s">
        <v>201</v>
      </c>
      <c r="B4" s="4"/>
      <c r="C4" s="5"/>
      <c r="D4" s="5"/>
      <c r="E4" s="5"/>
      <c r="F4" s="5"/>
      <c r="G4" s="5"/>
      <c r="I4" s="265"/>
      <c r="J4" s="265"/>
      <c r="K4" s="64" t="s">
        <v>197</v>
      </c>
      <c r="L4" s="135"/>
      <c r="M4" s="135"/>
      <c r="N4" s="135"/>
      <c r="O4" s="135"/>
      <c r="P4" s="135"/>
    </row>
    <row r="5" spans="1:17" ht="19.5" thickBot="1">
      <c r="A5" s="3"/>
      <c r="B5" s="4"/>
      <c r="C5" s="5"/>
      <c r="D5" s="5"/>
      <c r="E5" s="5"/>
      <c r="F5" s="5"/>
      <c r="G5" s="5"/>
      <c r="I5" s="266"/>
      <c r="J5" s="265"/>
      <c r="K5" s="11"/>
      <c r="O5" s="48"/>
      <c r="P5" s="48"/>
      <c r="Q5" s="48"/>
    </row>
    <row r="6" spans="1:18" ht="15.75" thickBot="1">
      <c r="A6" s="6" t="s">
        <v>1</v>
      </c>
      <c r="B6" s="6"/>
      <c r="C6" s="7" t="s">
        <v>2</v>
      </c>
      <c r="D6" s="7"/>
      <c r="E6" s="7"/>
      <c r="F6" s="67" t="s">
        <v>198</v>
      </c>
      <c r="G6" s="209" t="s">
        <v>204</v>
      </c>
      <c r="H6" s="218" t="s">
        <v>173</v>
      </c>
      <c r="I6" s="48"/>
      <c r="J6" s="48"/>
      <c r="K6" s="65" t="s">
        <v>125</v>
      </c>
      <c r="L6" s="7" t="s">
        <v>126</v>
      </c>
      <c r="M6" s="7"/>
      <c r="N6" s="136"/>
      <c r="O6" s="136"/>
      <c r="P6" s="67" t="s">
        <v>200</v>
      </c>
      <c r="Q6" s="209" t="s">
        <v>204</v>
      </c>
      <c r="R6" s="219" t="s">
        <v>175</v>
      </c>
    </row>
    <row r="7" spans="1:18" ht="15">
      <c r="A7" s="9"/>
      <c r="B7" s="10"/>
      <c r="C7" s="11"/>
      <c r="D7" s="11"/>
      <c r="E7" s="11"/>
      <c r="F7" s="12"/>
      <c r="G7" s="12"/>
      <c r="H7" s="13"/>
      <c r="I7" s="48"/>
      <c r="J7" s="48"/>
      <c r="K7" s="137">
        <v>1000</v>
      </c>
      <c r="L7" s="138" t="s">
        <v>127</v>
      </c>
      <c r="M7" s="139"/>
      <c r="N7" s="140"/>
      <c r="O7" s="140"/>
      <c r="P7" s="141">
        <f>P8+P13</f>
        <v>663140</v>
      </c>
      <c r="Q7" s="141">
        <f>Q8+Q13</f>
        <v>124440</v>
      </c>
      <c r="R7" s="141">
        <f>SUM(P7:Q7)</f>
        <v>787580</v>
      </c>
    </row>
    <row r="8" spans="1:18" ht="15">
      <c r="A8" s="14" t="s">
        <v>3</v>
      </c>
      <c r="B8" s="15" t="s">
        <v>4</v>
      </c>
      <c r="C8" s="16"/>
      <c r="D8" s="16"/>
      <c r="E8" s="16"/>
      <c r="F8" s="17">
        <f>F9+F10+F11</f>
        <v>236759</v>
      </c>
      <c r="G8" s="17">
        <f>G9+G10+G11</f>
        <v>30004</v>
      </c>
      <c r="H8" s="17">
        <f>H9+H10+H11</f>
        <v>266763</v>
      </c>
      <c r="I8" s="48"/>
      <c r="J8" s="48"/>
      <c r="K8" s="142">
        <v>1100</v>
      </c>
      <c r="L8" s="143" t="s">
        <v>192</v>
      </c>
      <c r="M8" s="117"/>
      <c r="N8" s="122"/>
      <c r="O8" s="122"/>
      <c r="P8" s="144">
        <f>P9+P10+P11+P12</f>
        <v>529449</v>
      </c>
      <c r="Q8" s="144">
        <f>Q9+Q10+Q11+Q12</f>
        <v>101530</v>
      </c>
      <c r="R8" s="144">
        <f>R9+R10+R11+R12</f>
        <v>630979</v>
      </c>
    </row>
    <row r="9" spans="1:18" ht="15">
      <c r="A9" s="18" t="s">
        <v>5</v>
      </c>
      <c r="B9" s="19" t="s">
        <v>6</v>
      </c>
      <c r="C9" s="19"/>
      <c r="D9" s="19"/>
      <c r="E9" s="19"/>
      <c r="F9" s="20">
        <v>146187</v>
      </c>
      <c r="G9" s="20">
        <v>-4470</v>
      </c>
      <c r="H9" s="20">
        <f>SUM(F9:G9)</f>
        <v>141717</v>
      </c>
      <c r="I9" s="50"/>
      <c r="J9" s="50"/>
      <c r="K9" s="145">
        <v>1110</v>
      </c>
      <c r="L9" s="146" t="s">
        <v>193</v>
      </c>
      <c r="M9" s="121"/>
      <c r="N9" s="133"/>
      <c r="O9" s="133"/>
      <c r="P9" s="147">
        <v>509146</v>
      </c>
      <c r="Q9" s="147">
        <v>92070</v>
      </c>
      <c r="R9" s="147">
        <f>SUM(P9:Q9)</f>
        <v>601216</v>
      </c>
    </row>
    <row r="10" spans="1:18" ht="15">
      <c r="A10" s="21" t="s">
        <v>7</v>
      </c>
      <c r="B10" s="22" t="s">
        <v>8</v>
      </c>
      <c r="C10" s="22"/>
      <c r="D10" s="22"/>
      <c r="E10" s="22"/>
      <c r="F10" s="23">
        <v>47730</v>
      </c>
      <c r="G10" s="23">
        <v>11043</v>
      </c>
      <c r="H10" s="23">
        <f>SUM(F10:G10)</f>
        <v>58773</v>
      </c>
      <c r="I10" s="112"/>
      <c r="J10" s="112"/>
      <c r="K10" s="145">
        <v>1140</v>
      </c>
      <c r="L10" s="146" t="s">
        <v>128</v>
      </c>
      <c r="M10" s="121"/>
      <c r="N10" s="133"/>
      <c r="O10" s="133"/>
      <c r="P10" s="147">
        <v>2850</v>
      </c>
      <c r="Q10" s="147">
        <v>6260</v>
      </c>
      <c r="R10" s="147">
        <f>SUM(P10:Q10)</f>
        <v>9110</v>
      </c>
    </row>
    <row r="11" spans="1:18" ht="15">
      <c r="A11" s="18" t="s">
        <v>9</v>
      </c>
      <c r="B11" s="22" t="s">
        <v>179</v>
      </c>
      <c r="C11" s="22"/>
      <c r="D11" s="22"/>
      <c r="E11" s="22"/>
      <c r="F11" s="20">
        <v>42842</v>
      </c>
      <c r="G11" s="20">
        <v>23431</v>
      </c>
      <c r="H11" s="20">
        <f>SUM(F11:G11)</f>
        <v>66273</v>
      </c>
      <c r="I11" s="112"/>
      <c r="J11" s="112"/>
      <c r="K11" s="148">
        <v>1150</v>
      </c>
      <c r="L11" s="149" t="s">
        <v>129</v>
      </c>
      <c r="M11" s="115"/>
      <c r="N11" s="115"/>
      <c r="O11" s="11"/>
      <c r="P11" s="108">
        <v>14653</v>
      </c>
      <c r="Q11" s="108">
        <v>1280</v>
      </c>
      <c r="R11" s="108">
        <f>SUM(P11:Q11)</f>
        <v>15933</v>
      </c>
    </row>
    <row r="12" spans="1:18" ht="15">
      <c r="A12" s="24" t="s">
        <v>10</v>
      </c>
      <c r="B12" s="25" t="s">
        <v>11</v>
      </c>
      <c r="C12" s="26"/>
      <c r="D12" s="26"/>
      <c r="E12" s="26"/>
      <c r="F12" s="27">
        <f>F13+F15+F16+F14</f>
        <v>31521</v>
      </c>
      <c r="G12" s="27">
        <f>G13+G15+G16+G14</f>
        <v>764</v>
      </c>
      <c r="H12" s="27">
        <f>H13+H15+H16+H14</f>
        <v>32285</v>
      </c>
      <c r="I12" s="112"/>
      <c r="J12" s="50"/>
      <c r="K12" s="145">
        <v>1170</v>
      </c>
      <c r="L12" s="146" t="s">
        <v>130</v>
      </c>
      <c r="M12" s="121"/>
      <c r="N12" s="121"/>
      <c r="O12" s="133"/>
      <c r="P12" s="147">
        <v>2800</v>
      </c>
      <c r="Q12" s="147">
        <v>1920</v>
      </c>
      <c r="R12" s="147">
        <f>SUM(P12:Q12)</f>
        <v>4720</v>
      </c>
    </row>
    <row r="13" spans="1:18" ht="15">
      <c r="A13" s="21" t="s">
        <v>12</v>
      </c>
      <c r="B13" s="22" t="s">
        <v>13</v>
      </c>
      <c r="C13" s="22"/>
      <c r="D13" s="22"/>
      <c r="E13" s="22"/>
      <c r="F13" s="23">
        <v>13054</v>
      </c>
      <c r="G13" s="23">
        <v>500</v>
      </c>
      <c r="H13" s="23">
        <f>SUM(F13:G13)</f>
        <v>13554</v>
      </c>
      <c r="I13" s="48"/>
      <c r="J13" s="50"/>
      <c r="K13" s="142">
        <v>1200</v>
      </c>
      <c r="L13" s="143" t="s">
        <v>131</v>
      </c>
      <c r="M13" s="117"/>
      <c r="N13" s="117"/>
      <c r="O13" s="117"/>
      <c r="P13" s="116">
        <f>P14</f>
        <v>133691</v>
      </c>
      <c r="Q13" s="116">
        <f>Q14</f>
        <v>22910</v>
      </c>
      <c r="R13" s="116">
        <f>R14</f>
        <v>156601</v>
      </c>
    </row>
    <row r="14" spans="1:18" ht="15">
      <c r="A14" s="18" t="s">
        <v>14</v>
      </c>
      <c r="B14" s="22" t="s">
        <v>15</v>
      </c>
      <c r="C14" s="22"/>
      <c r="D14" s="22"/>
      <c r="E14" s="22"/>
      <c r="F14" s="18">
        <v>2691</v>
      </c>
      <c r="G14" s="18">
        <v>23</v>
      </c>
      <c r="H14" s="18">
        <f>SUM(F14:G14)</f>
        <v>2714</v>
      </c>
      <c r="I14" s="115"/>
      <c r="J14" s="115"/>
      <c r="K14" s="150">
        <v>1210</v>
      </c>
      <c r="L14" s="151" t="s">
        <v>132</v>
      </c>
      <c r="M14" s="132"/>
      <c r="N14" s="132"/>
      <c r="O14" s="132"/>
      <c r="P14" s="147">
        <v>133691</v>
      </c>
      <c r="Q14" s="147">
        <v>22910</v>
      </c>
      <c r="R14" s="147">
        <f>SUM(P14:Q14)</f>
        <v>156601</v>
      </c>
    </row>
    <row r="15" spans="1:18" ht="15">
      <c r="A15" s="18" t="s">
        <v>16</v>
      </c>
      <c r="B15" s="22" t="s">
        <v>17</v>
      </c>
      <c r="C15" s="22"/>
      <c r="D15" s="22"/>
      <c r="E15" s="22"/>
      <c r="F15" s="20">
        <v>10330</v>
      </c>
      <c r="G15" s="20">
        <v>197</v>
      </c>
      <c r="H15" s="20">
        <f>SUM(F15:G15)</f>
        <v>10527</v>
      </c>
      <c r="I15" s="115"/>
      <c r="J15" s="115"/>
      <c r="K15" s="152">
        <v>2000</v>
      </c>
      <c r="L15" s="153" t="s">
        <v>123</v>
      </c>
      <c r="M15" s="154"/>
      <c r="N15" s="154"/>
      <c r="O15" s="154"/>
      <c r="P15" s="155">
        <f>P16+P17+P25+P33+P34</f>
        <v>589129</v>
      </c>
      <c r="Q15" s="155">
        <f>Q16+Q17+Q25+Q33+Q34</f>
        <v>51741</v>
      </c>
      <c r="R15" s="155">
        <f>R16+R17+R25+R33+R34</f>
        <v>640870</v>
      </c>
    </row>
    <row r="16" spans="1:18" ht="15">
      <c r="A16" s="18" t="s">
        <v>18</v>
      </c>
      <c r="B16" s="22" t="s">
        <v>19</v>
      </c>
      <c r="C16" s="22"/>
      <c r="D16" s="22"/>
      <c r="E16" s="22"/>
      <c r="F16" s="20">
        <v>5446</v>
      </c>
      <c r="G16" s="20">
        <v>44</v>
      </c>
      <c r="H16" s="20">
        <f>SUM(F16:G16)</f>
        <v>5490</v>
      </c>
      <c r="I16" s="113"/>
      <c r="J16" s="113"/>
      <c r="K16" s="156">
        <v>2100</v>
      </c>
      <c r="L16" s="157" t="s">
        <v>133</v>
      </c>
      <c r="M16" s="158"/>
      <c r="N16" s="158"/>
      <c r="O16" s="158"/>
      <c r="P16" s="159">
        <v>4421</v>
      </c>
      <c r="Q16" s="159">
        <v>100</v>
      </c>
      <c r="R16" s="159">
        <f>SUM(P16:Q16)</f>
        <v>4521</v>
      </c>
    </row>
    <row r="17" spans="1:18" ht="15">
      <c r="A17" s="29" t="s">
        <v>20</v>
      </c>
      <c r="B17" s="30" t="s">
        <v>21</v>
      </c>
      <c r="C17" s="30"/>
      <c r="D17" s="30"/>
      <c r="E17" s="30"/>
      <c r="F17" s="31">
        <f>F18+F19+F20+F21+F22</f>
        <v>262974</v>
      </c>
      <c r="G17" s="31">
        <f>G18+G19+G20+G21+G22</f>
        <v>88766</v>
      </c>
      <c r="H17" s="31">
        <f>H18+H19+H20+H21+H22</f>
        <v>351740</v>
      </c>
      <c r="I17" s="113"/>
      <c r="J17" s="113"/>
      <c r="K17" s="160">
        <v>2200</v>
      </c>
      <c r="L17" s="161" t="s">
        <v>134</v>
      </c>
      <c r="M17" s="162"/>
      <c r="N17" s="162"/>
      <c r="O17" s="162"/>
      <c r="P17" s="144">
        <f>P18+P19+P20+P21+P22+P23+P24</f>
        <v>389861</v>
      </c>
      <c r="Q17" s="144">
        <f>Q18+Q19+Q20+Q21+Q22+Q23+Q24</f>
        <v>59018</v>
      </c>
      <c r="R17" s="144">
        <f>R18+R19+R20+R21+R22+R23+R24</f>
        <v>448879</v>
      </c>
    </row>
    <row r="18" spans="1:18" ht="15">
      <c r="A18" s="18" t="s">
        <v>22</v>
      </c>
      <c r="B18" s="22" t="s">
        <v>23</v>
      </c>
      <c r="C18" s="22"/>
      <c r="D18" s="22"/>
      <c r="E18" s="22"/>
      <c r="F18" s="20">
        <v>29541</v>
      </c>
      <c r="G18" s="20">
        <v>17941</v>
      </c>
      <c r="H18" s="20">
        <f>SUM(F18:G18)</f>
        <v>47482</v>
      </c>
      <c r="I18" s="115"/>
      <c r="J18" s="115"/>
      <c r="K18" s="150">
        <v>2210</v>
      </c>
      <c r="L18" s="151" t="s">
        <v>135</v>
      </c>
      <c r="M18" s="131"/>
      <c r="N18" s="131"/>
      <c r="O18" s="131"/>
      <c r="P18" s="127">
        <v>25567</v>
      </c>
      <c r="Q18" s="127"/>
      <c r="R18" s="127">
        <f aca="true" t="shared" si="0" ref="R18:R24">SUM(P18:Q18)</f>
        <v>25567</v>
      </c>
    </row>
    <row r="19" spans="1:18" ht="15">
      <c r="A19" s="21" t="s">
        <v>24</v>
      </c>
      <c r="B19" s="22" t="s">
        <v>25</v>
      </c>
      <c r="C19" s="22"/>
      <c r="D19" s="22"/>
      <c r="E19" s="22"/>
      <c r="F19" s="23">
        <v>12991</v>
      </c>
      <c r="G19" s="23"/>
      <c r="H19" s="23">
        <f>SUM(F19:G19)</f>
        <v>12991</v>
      </c>
      <c r="I19" s="113"/>
      <c r="J19" s="113"/>
      <c r="K19" s="163">
        <v>2220</v>
      </c>
      <c r="L19" s="164" t="s">
        <v>136</v>
      </c>
      <c r="M19" s="165"/>
      <c r="N19" s="125"/>
      <c r="O19" s="125"/>
      <c r="P19" s="124">
        <v>133998</v>
      </c>
      <c r="Q19" s="124">
        <v>-569</v>
      </c>
      <c r="R19" s="124">
        <f t="shared" si="0"/>
        <v>133429</v>
      </c>
    </row>
    <row r="20" spans="1:18" ht="15">
      <c r="A20" s="18" t="s">
        <v>26</v>
      </c>
      <c r="B20" s="19" t="s">
        <v>27</v>
      </c>
      <c r="C20" s="19"/>
      <c r="D20" s="19"/>
      <c r="E20" s="19"/>
      <c r="F20" s="20">
        <v>84355</v>
      </c>
      <c r="G20" s="20">
        <v>70275</v>
      </c>
      <c r="H20" s="20">
        <f>SUM(F20:G20)</f>
        <v>154630</v>
      </c>
      <c r="I20" s="113"/>
      <c r="J20" s="113"/>
      <c r="K20" s="150">
        <v>2230</v>
      </c>
      <c r="L20" s="151" t="s">
        <v>137</v>
      </c>
      <c r="M20" s="131"/>
      <c r="N20" s="131"/>
      <c r="O20" s="131"/>
      <c r="P20" s="127">
        <v>111828</v>
      </c>
      <c r="Q20" s="127">
        <v>20558</v>
      </c>
      <c r="R20" s="127">
        <f t="shared" si="0"/>
        <v>132386</v>
      </c>
    </row>
    <row r="21" spans="1:18" ht="15">
      <c r="A21" s="18" t="s">
        <v>28</v>
      </c>
      <c r="B21" s="22" t="s">
        <v>29</v>
      </c>
      <c r="C21" s="22"/>
      <c r="D21" s="22"/>
      <c r="E21" s="22"/>
      <c r="F21" s="20">
        <v>125229</v>
      </c>
      <c r="G21" s="20">
        <v>550</v>
      </c>
      <c r="H21" s="20">
        <f>SUM(F21:G21)</f>
        <v>125779</v>
      </c>
      <c r="I21" s="113"/>
      <c r="J21" s="228"/>
      <c r="K21" s="148">
        <v>2240</v>
      </c>
      <c r="L21" s="149" t="s">
        <v>138</v>
      </c>
      <c r="M21" s="115"/>
      <c r="N21" s="115"/>
      <c r="O21" s="115"/>
      <c r="P21" s="166">
        <v>92632</v>
      </c>
      <c r="Q21" s="166">
        <v>4798</v>
      </c>
      <c r="R21" s="166">
        <f t="shared" si="0"/>
        <v>97430</v>
      </c>
    </row>
    <row r="22" spans="1:18" ht="15">
      <c r="A22" s="18" t="s">
        <v>30</v>
      </c>
      <c r="B22" s="19" t="s">
        <v>31</v>
      </c>
      <c r="C22" s="19"/>
      <c r="D22" s="19"/>
      <c r="E22" s="19"/>
      <c r="F22" s="20">
        <v>10858</v>
      </c>
      <c r="G22" s="20"/>
      <c r="H22" s="20">
        <f>SUM(F22:G22)</f>
        <v>10858</v>
      </c>
      <c r="I22" s="61"/>
      <c r="J22" s="62"/>
      <c r="K22" s="145">
        <v>2250</v>
      </c>
      <c r="L22" s="146" t="s">
        <v>139</v>
      </c>
      <c r="M22" s="121"/>
      <c r="N22" s="121"/>
      <c r="O22" s="121"/>
      <c r="P22" s="167">
        <v>6068</v>
      </c>
      <c r="Q22" s="167">
        <v>-700</v>
      </c>
      <c r="R22" s="167">
        <f t="shared" si="0"/>
        <v>5368</v>
      </c>
    </row>
    <row r="23" spans="1:18" ht="15">
      <c r="A23" s="32" t="s">
        <v>32</v>
      </c>
      <c r="B23" s="33" t="s">
        <v>180</v>
      </c>
      <c r="C23" s="34"/>
      <c r="D23" s="34"/>
      <c r="E23" s="34"/>
      <c r="F23" s="35">
        <f>F24+F25</f>
        <v>379710</v>
      </c>
      <c r="G23" s="35">
        <f>G24+G25</f>
        <v>184544</v>
      </c>
      <c r="H23" s="35">
        <f>H24+H25</f>
        <v>564254</v>
      </c>
      <c r="I23" s="113"/>
      <c r="J23" s="228"/>
      <c r="K23" s="168">
        <v>2260</v>
      </c>
      <c r="L23" s="169" t="s">
        <v>140</v>
      </c>
      <c r="M23" s="130"/>
      <c r="N23" s="130"/>
      <c r="O23" s="130"/>
      <c r="P23" s="129">
        <v>1258</v>
      </c>
      <c r="Q23" s="129">
        <v>1500</v>
      </c>
      <c r="R23" s="129">
        <f t="shared" si="0"/>
        <v>2758</v>
      </c>
    </row>
    <row r="24" spans="1:18" ht="15">
      <c r="A24" s="21" t="s">
        <v>33</v>
      </c>
      <c r="B24" s="19" t="s">
        <v>34</v>
      </c>
      <c r="C24" s="19"/>
      <c r="D24" s="19"/>
      <c r="E24" s="19"/>
      <c r="F24" s="23">
        <v>45173</v>
      </c>
      <c r="G24" s="23">
        <v>38984</v>
      </c>
      <c r="H24" s="23">
        <f>SUM(F24:G24)</f>
        <v>84157</v>
      </c>
      <c r="I24" s="267"/>
      <c r="J24" s="267"/>
      <c r="K24" s="170">
        <v>2270</v>
      </c>
      <c r="L24" s="171" t="s">
        <v>141</v>
      </c>
      <c r="M24" s="171"/>
      <c r="N24" s="151"/>
      <c r="O24" s="151"/>
      <c r="P24" s="127">
        <v>18510</v>
      </c>
      <c r="Q24" s="127">
        <v>33431</v>
      </c>
      <c r="R24" s="127">
        <f t="shared" si="0"/>
        <v>51941</v>
      </c>
    </row>
    <row r="25" spans="1:18" ht="15">
      <c r="A25" s="18" t="s">
        <v>35</v>
      </c>
      <c r="B25" s="22" t="s">
        <v>36</v>
      </c>
      <c r="C25" s="22"/>
      <c r="D25" s="22"/>
      <c r="E25" s="22"/>
      <c r="F25" s="20">
        <v>334537</v>
      </c>
      <c r="G25" s="20">
        <v>145560</v>
      </c>
      <c r="H25" s="20">
        <f>SUM(F25:G25)</f>
        <v>480097</v>
      </c>
      <c r="I25" s="113"/>
      <c r="J25" s="115"/>
      <c r="K25" s="256">
        <v>2300</v>
      </c>
      <c r="L25" s="257" t="s">
        <v>142</v>
      </c>
      <c r="M25" s="119"/>
      <c r="N25" s="119"/>
      <c r="O25" s="128"/>
      <c r="P25" s="159">
        <f>P26+P27+P28+P29+P30+P31+P32</f>
        <v>178373</v>
      </c>
      <c r="Q25" s="159">
        <f>Q26+Q27+Q28+Q29+Q30+Q31+Q32</f>
        <v>-8827</v>
      </c>
      <c r="R25" s="159">
        <f>R26+R27+R28+R29+R30+R31+R32</f>
        <v>169546</v>
      </c>
    </row>
    <row r="26" spans="1:18" ht="15">
      <c r="A26" s="36" t="s">
        <v>37</v>
      </c>
      <c r="B26" s="37" t="s">
        <v>38</v>
      </c>
      <c r="C26" s="37"/>
      <c r="D26" s="37"/>
      <c r="E26" s="37"/>
      <c r="F26" s="38">
        <f>F27</f>
        <v>2204</v>
      </c>
      <c r="G26" s="38">
        <f>G27</f>
        <v>0</v>
      </c>
      <c r="H26" s="38">
        <f>H27</f>
        <v>2204</v>
      </c>
      <c r="I26" s="115"/>
      <c r="J26" s="115"/>
      <c r="K26" s="168">
        <v>2310</v>
      </c>
      <c r="L26" s="169" t="s">
        <v>143</v>
      </c>
      <c r="M26" s="173"/>
      <c r="N26" s="173"/>
      <c r="O26" s="131"/>
      <c r="P26" s="127">
        <v>20846</v>
      </c>
      <c r="Q26" s="127"/>
      <c r="R26" s="127">
        <f aca="true" t="shared" si="1" ref="R26:R32">SUM(P26:Q26)</f>
        <v>20846</v>
      </c>
    </row>
    <row r="27" spans="1:18" ht="15">
      <c r="A27" s="18">
        <v>7.2</v>
      </c>
      <c r="B27" s="22" t="s">
        <v>39</v>
      </c>
      <c r="C27" s="22"/>
      <c r="D27" s="22"/>
      <c r="E27" s="22"/>
      <c r="F27" s="20">
        <v>2204</v>
      </c>
      <c r="G27" s="20"/>
      <c r="H27" s="20">
        <f>SUM(F27:G27)</f>
        <v>2204</v>
      </c>
      <c r="I27" s="115"/>
      <c r="J27" s="115"/>
      <c r="K27" s="150">
        <v>2320</v>
      </c>
      <c r="L27" s="151" t="s">
        <v>144</v>
      </c>
      <c r="M27" s="132"/>
      <c r="N27" s="132"/>
      <c r="O27" s="132"/>
      <c r="P27" s="147">
        <v>75089</v>
      </c>
      <c r="Q27" s="147">
        <v>-9960</v>
      </c>
      <c r="R27" s="147">
        <f t="shared" si="1"/>
        <v>65129</v>
      </c>
    </row>
    <row r="28" spans="1:18" ht="15">
      <c r="A28" s="14" t="s">
        <v>40</v>
      </c>
      <c r="B28" s="39" t="s">
        <v>41</v>
      </c>
      <c r="C28" s="39"/>
      <c r="D28" s="39"/>
      <c r="E28" s="39"/>
      <c r="F28" s="40">
        <f>F29+F30</f>
        <v>206656</v>
      </c>
      <c r="G28" s="40">
        <f>G29+G30</f>
        <v>35399</v>
      </c>
      <c r="H28" s="40">
        <f>H29+H30</f>
        <v>242055</v>
      </c>
      <c r="I28" s="115"/>
      <c r="J28" s="115"/>
      <c r="K28" s="168">
        <v>2340</v>
      </c>
      <c r="L28" s="169" t="s">
        <v>145</v>
      </c>
      <c r="M28" s="173"/>
      <c r="N28" s="173"/>
      <c r="O28" s="131"/>
      <c r="P28" s="127">
        <v>1130</v>
      </c>
      <c r="Q28" s="127"/>
      <c r="R28" s="127">
        <f t="shared" si="1"/>
        <v>1130</v>
      </c>
    </row>
    <row r="29" spans="1:18" ht="15">
      <c r="A29" s="18" t="s">
        <v>42</v>
      </c>
      <c r="B29" s="22" t="s">
        <v>43</v>
      </c>
      <c r="C29" s="22"/>
      <c r="D29" s="22"/>
      <c r="E29" s="22"/>
      <c r="F29" s="18">
        <v>28857</v>
      </c>
      <c r="G29" s="18">
        <v>2615</v>
      </c>
      <c r="H29" s="18">
        <f>SUM(F29:G29)</f>
        <v>31472</v>
      </c>
      <c r="I29" s="115"/>
      <c r="J29" s="115"/>
      <c r="K29" s="150">
        <v>2350</v>
      </c>
      <c r="L29" s="174" t="s">
        <v>146</v>
      </c>
      <c r="M29" s="126"/>
      <c r="N29" s="126"/>
      <c r="O29" s="126"/>
      <c r="P29" s="127">
        <v>25886</v>
      </c>
      <c r="Q29" s="127">
        <v>3000</v>
      </c>
      <c r="R29" s="127">
        <f t="shared" si="1"/>
        <v>28886</v>
      </c>
    </row>
    <row r="30" spans="1:18" ht="15">
      <c r="A30" s="21" t="s">
        <v>44</v>
      </c>
      <c r="B30" s="19" t="s">
        <v>45</v>
      </c>
      <c r="C30" s="19"/>
      <c r="D30" s="19"/>
      <c r="E30" s="19"/>
      <c r="F30" s="21">
        <v>177799</v>
      </c>
      <c r="G30" s="21">
        <v>32784</v>
      </c>
      <c r="H30" s="21">
        <f>SUM(F30:G30)</f>
        <v>210583</v>
      </c>
      <c r="I30" s="113"/>
      <c r="J30" s="113"/>
      <c r="K30" s="150">
        <v>2360</v>
      </c>
      <c r="L30" s="151" t="s">
        <v>147</v>
      </c>
      <c r="M30" s="132"/>
      <c r="N30" s="132"/>
      <c r="O30" s="132"/>
      <c r="P30" s="147">
        <v>44880</v>
      </c>
      <c r="Q30" s="147">
        <v>-3162</v>
      </c>
      <c r="R30" s="147">
        <f t="shared" si="1"/>
        <v>41718</v>
      </c>
    </row>
    <row r="31" spans="1:18" ht="15">
      <c r="A31" s="24" t="s">
        <v>46</v>
      </c>
      <c r="B31" s="42" t="s">
        <v>47</v>
      </c>
      <c r="C31" s="42"/>
      <c r="D31" s="43"/>
      <c r="E31" s="43"/>
      <c r="F31" s="24">
        <f>F32+F33+F34</f>
        <v>587742</v>
      </c>
      <c r="G31" s="24">
        <f>G32+G33+G34</f>
        <v>124071</v>
      </c>
      <c r="H31" s="24">
        <f>H32+H33+H34</f>
        <v>711813</v>
      </c>
      <c r="I31" s="115"/>
      <c r="J31" s="228"/>
      <c r="K31" s="145">
        <v>2370</v>
      </c>
      <c r="L31" s="146" t="s">
        <v>148</v>
      </c>
      <c r="M31" s="121"/>
      <c r="N31" s="121"/>
      <c r="O31" s="115"/>
      <c r="P31" s="166">
        <v>2337</v>
      </c>
      <c r="Q31" s="166"/>
      <c r="R31" s="166">
        <f t="shared" si="1"/>
        <v>2337</v>
      </c>
    </row>
    <row r="32" spans="1:18" ht="15">
      <c r="A32" s="44" t="s">
        <v>48</v>
      </c>
      <c r="B32" s="45" t="s">
        <v>49</v>
      </c>
      <c r="C32" s="45"/>
      <c r="D32" s="45"/>
      <c r="E32" s="45"/>
      <c r="F32" s="44">
        <v>171159</v>
      </c>
      <c r="G32" s="44">
        <v>3808</v>
      </c>
      <c r="H32" s="44">
        <f>SUM(F32:G32)</f>
        <v>174967</v>
      </c>
      <c r="I32" s="113"/>
      <c r="J32" s="113"/>
      <c r="K32" s="145">
        <v>2390</v>
      </c>
      <c r="L32" s="146" t="s">
        <v>149</v>
      </c>
      <c r="M32" s="121"/>
      <c r="N32" s="121"/>
      <c r="O32" s="121"/>
      <c r="P32" s="147">
        <v>8205</v>
      </c>
      <c r="Q32" s="147">
        <v>1295</v>
      </c>
      <c r="R32" s="147">
        <f t="shared" si="1"/>
        <v>9500</v>
      </c>
    </row>
    <row r="33" spans="1:18" ht="15">
      <c r="A33" s="18" t="s">
        <v>50</v>
      </c>
      <c r="B33" s="22" t="s">
        <v>51</v>
      </c>
      <c r="C33" s="22"/>
      <c r="D33" s="22"/>
      <c r="E33" s="22"/>
      <c r="F33" s="18">
        <v>355371</v>
      </c>
      <c r="G33" s="18">
        <v>97518</v>
      </c>
      <c r="H33" s="18">
        <f>SUM(F33:G33)</f>
        <v>452889</v>
      </c>
      <c r="I33" s="115"/>
      <c r="J33" s="228"/>
      <c r="K33" s="160">
        <v>2400</v>
      </c>
      <c r="L33" s="161" t="s">
        <v>183</v>
      </c>
      <c r="M33" s="162"/>
      <c r="N33" s="162"/>
      <c r="O33" s="162"/>
      <c r="P33" s="144">
        <v>3275</v>
      </c>
      <c r="Q33" s="144"/>
      <c r="R33" s="144">
        <f>SUM(P33:Q33)</f>
        <v>3275</v>
      </c>
    </row>
    <row r="34" spans="1:18" ht="15">
      <c r="A34" s="44" t="s">
        <v>52</v>
      </c>
      <c r="B34" s="45" t="s">
        <v>53</v>
      </c>
      <c r="C34" s="45"/>
      <c r="D34" s="45"/>
      <c r="E34" s="45"/>
      <c r="F34" s="44">
        <v>61212</v>
      </c>
      <c r="G34" s="44">
        <v>22745</v>
      </c>
      <c r="H34" s="44">
        <f>SUM(F34:G34)</f>
        <v>83957</v>
      </c>
      <c r="I34" s="115"/>
      <c r="J34" s="115"/>
      <c r="K34" s="156">
        <v>2500</v>
      </c>
      <c r="L34" s="157" t="s">
        <v>150</v>
      </c>
      <c r="M34" s="128"/>
      <c r="N34" s="128"/>
      <c r="O34" s="122"/>
      <c r="P34" s="144">
        <f>P35</f>
        <v>13199</v>
      </c>
      <c r="Q34" s="144">
        <f>Q35</f>
        <v>1450</v>
      </c>
      <c r="R34" s="144">
        <f>R35</f>
        <v>14649</v>
      </c>
    </row>
    <row r="35" spans="1:18" ht="15">
      <c r="A35" s="271" t="s">
        <v>181</v>
      </c>
      <c r="B35" s="272" t="s">
        <v>182</v>
      </c>
      <c r="C35" s="272"/>
      <c r="D35" s="272"/>
      <c r="E35" s="272"/>
      <c r="F35" s="271">
        <v>57682</v>
      </c>
      <c r="G35" s="271">
        <v>4600</v>
      </c>
      <c r="H35" s="271">
        <f>SUM(F35:G35)</f>
        <v>62282</v>
      </c>
      <c r="I35" s="115"/>
      <c r="J35" s="115"/>
      <c r="K35" s="150">
        <v>2510</v>
      </c>
      <c r="L35" s="151" t="s">
        <v>150</v>
      </c>
      <c r="M35" s="131"/>
      <c r="N35" s="131"/>
      <c r="O35" s="125"/>
      <c r="P35" s="124">
        <v>13199</v>
      </c>
      <c r="Q35" s="124">
        <v>1450</v>
      </c>
      <c r="R35" s="124">
        <f>SUM(P35:Q35)</f>
        <v>14649</v>
      </c>
    </row>
    <row r="36" spans="1:18" ht="15">
      <c r="A36" s="47"/>
      <c r="B36" s="48"/>
      <c r="C36" s="48"/>
      <c r="D36" s="48"/>
      <c r="E36" s="48"/>
      <c r="F36" s="49"/>
      <c r="G36" s="49"/>
      <c r="H36" s="49"/>
      <c r="I36" s="115"/>
      <c r="J36" s="115"/>
      <c r="K36" s="152">
        <v>4000</v>
      </c>
      <c r="L36" s="153" t="s">
        <v>151</v>
      </c>
      <c r="M36" s="154"/>
      <c r="N36" s="154"/>
      <c r="O36" s="154"/>
      <c r="P36" s="155">
        <f aca="true" t="shared" si="2" ref="P36:R37">P37</f>
        <v>2327</v>
      </c>
      <c r="Q36" s="155">
        <f t="shared" si="2"/>
        <v>0</v>
      </c>
      <c r="R36" s="155">
        <f t="shared" si="2"/>
        <v>2327</v>
      </c>
    </row>
    <row r="37" spans="1:18" ht="15">
      <c r="A37" s="51"/>
      <c r="B37" s="52" t="s">
        <v>54</v>
      </c>
      <c r="C37" s="52"/>
      <c r="D37" s="52"/>
      <c r="E37" s="52"/>
      <c r="F37" s="53"/>
      <c r="G37" s="53"/>
      <c r="H37" s="53">
        <f>SUM(F37:G37)</f>
        <v>0</v>
      </c>
      <c r="I37" s="115"/>
      <c r="J37" s="115"/>
      <c r="K37" s="156">
        <v>4300</v>
      </c>
      <c r="L37" s="157" t="s">
        <v>152</v>
      </c>
      <c r="M37" s="158"/>
      <c r="N37" s="158"/>
      <c r="O37" s="158"/>
      <c r="P37" s="159">
        <f t="shared" si="2"/>
        <v>2327</v>
      </c>
      <c r="Q37" s="159">
        <f t="shared" si="2"/>
        <v>0</v>
      </c>
      <c r="R37" s="159">
        <f t="shared" si="2"/>
        <v>2327</v>
      </c>
    </row>
    <row r="38" spans="1:18" ht="15">
      <c r="A38" s="234"/>
      <c r="B38" s="110"/>
      <c r="C38" s="235" t="s">
        <v>188</v>
      </c>
      <c r="D38" s="235"/>
      <c r="E38" s="235"/>
      <c r="F38" s="236">
        <f>F8+F12+F17+F23+F26+F28+F31+F35</f>
        <v>1765248</v>
      </c>
      <c r="G38" s="236">
        <f>G8+G12+G17+G23+G26+G28+G31+G35</f>
        <v>468148</v>
      </c>
      <c r="H38" s="236">
        <f>H8+H12+H17+H23+H26+H28+H31+H35</f>
        <v>2233396</v>
      </c>
      <c r="I38" s="115"/>
      <c r="J38" s="115"/>
      <c r="K38" s="150">
        <v>4311</v>
      </c>
      <c r="L38" s="151" t="s">
        <v>153</v>
      </c>
      <c r="M38" s="126"/>
      <c r="N38" s="126"/>
      <c r="O38" s="126"/>
      <c r="P38" s="270">
        <v>2327</v>
      </c>
      <c r="Q38" s="262"/>
      <c r="R38" s="270">
        <f>SUM(P38:Q38)</f>
        <v>2327</v>
      </c>
    </row>
    <row r="39" spans="1:18" ht="15.75" thickBot="1">
      <c r="A39" s="54"/>
      <c r="B39" s="55"/>
      <c r="C39" s="55"/>
      <c r="D39" s="55"/>
      <c r="E39" s="55"/>
      <c r="F39" s="56"/>
      <c r="G39" s="56"/>
      <c r="H39" s="268"/>
      <c r="I39" s="113"/>
      <c r="J39" s="113"/>
      <c r="K39" s="175">
        <v>5000</v>
      </c>
      <c r="L39" s="176" t="s">
        <v>124</v>
      </c>
      <c r="M39" s="177"/>
      <c r="N39" s="177"/>
      <c r="O39" s="177"/>
      <c r="P39" s="178">
        <f>P40+P41</f>
        <v>431863</v>
      </c>
      <c r="Q39" s="178">
        <f>Q40+Q41</f>
        <v>283202</v>
      </c>
      <c r="R39" s="178">
        <f>R40+R41</f>
        <v>715065</v>
      </c>
    </row>
    <row r="40" spans="1:18" ht="15">
      <c r="A40" s="62"/>
      <c r="B40" s="62"/>
      <c r="C40" s="62"/>
      <c r="D40" s="62"/>
      <c r="E40" s="62"/>
      <c r="F40" s="58"/>
      <c r="G40" s="58"/>
      <c r="H40" s="58"/>
      <c r="I40" s="113"/>
      <c r="J40" s="113"/>
      <c r="K40" s="142">
        <v>5120</v>
      </c>
      <c r="L40" s="143" t="s">
        <v>154</v>
      </c>
      <c r="M40" s="117"/>
      <c r="N40" s="117"/>
      <c r="O40" s="117"/>
      <c r="P40" s="252"/>
      <c r="Q40" s="179"/>
      <c r="R40" s="252">
        <f>SUM(P40:Q40)</f>
        <v>0</v>
      </c>
    </row>
    <row r="41" spans="1:18" ht="15">
      <c r="A41" s="11"/>
      <c r="B41" s="11"/>
      <c r="C41" s="62"/>
      <c r="D41" s="62"/>
      <c r="E41" s="62"/>
      <c r="F41" s="58"/>
      <c r="G41" s="58"/>
      <c r="H41" s="58"/>
      <c r="I41" s="113"/>
      <c r="J41" s="113"/>
      <c r="K41" s="160">
        <v>5200</v>
      </c>
      <c r="L41" s="161" t="s">
        <v>155</v>
      </c>
      <c r="M41" s="162"/>
      <c r="N41" s="162"/>
      <c r="O41" s="162"/>
      <c r="P41" s="144">
        <f>P42+P43+P44+P45+P46</f>
        <v>431863</v>
      </c>
      <c r="Q41" s="144">
        <f>Q42+Q43+Q44+Q45+Q46</f>
        <v>283202</v>
      </c>
      <c r="R41" s="144">
        <f>R42+R43+R44+R45+R46</f>
        <v>715065</v>
      </c>
    </row>
    <row r="42" spans="1:18" ht="15">
      <c r="A42" s="11"/>
      <c r="B42" s="11"/>
      <c r="C42" s="11"/>
      <c r="D42" s="11"/>
      <c r="E42" s="11"/>
      <c r="F42" s="11"/>
      <c r="G42" s="11"/>
      <c r="H42" s="11"/>
      <c r="I42" s="113"/>
      <c r="J42" s="113"/>
      <c r="K42" s="150">
        <v>5210</v>
      </c>
      <c r="L42" s="151" t="s">
        <v>156</v>
      </c>
      <c r="M42" s="131"/>
      <c r="N42" s="131"/>
      <c r="O42" s="131"/>
      <c r="P42" s="127">
        <f>G87</f>
        <v>0</v>
      </c>
      <c r="Q42" s="127"/>
      <c r="R42" s="127"/>
    </row>
    <row r="43" spans="1:18" ht="15">
      <c r="A43" s="237"/>
      <c r="B43" s="237"/>
      <c r="C43" s="237"/>
      <c r="D43" s="237"/>
      <c r="E43" s="237"/>
      <c r="F43" s="237"/>
      <c r="G43" s="237"/>
      <c r="H43" s="237"/>
      <c r="I43" s="113"/>
      <c r="J43" s="113"/>
      <c r="K43" s="150">
        <v>5220</v>
      </c>
      <c r="L43" s="151" t="s">
        <v>157</v>
      </c>
      <c r="M43" s="132"/>
      <c r="N43" s="132"/>
      <c r="O43" s="132"/>
      <c r="P43" s="147">
        <v>565</v>
      </c>
      <c r="Q43" s="147">
        <v>565</v>
      </c>
      <c r="R43" s="147">
        <f>SUM(P43:Q43)</f>
        <v>1130</v>
      </c>
    </row>
    <row r="44" spans="1:18" ht="15">
      <c r="A44" s="106"/>
      <c r="B44" s="106"/>
      <c r="C44" s="106"/>
      <c r="D44" s="106"/>
      <c r="E44" s="106"/>
      <c r="F44" s="106"/>
      <c r="G44" s="106"/>
      <c r="H44" s="106"/>
      <c r="I44" s="113"/>
      <c r="J44" s="113"/>
      <c r="K44" s="180">
        <v>5230</v>
      </c>
      <c r="L44" s="174" t="s">
        <v>158</v>
      </c>
      <c r="M44" s="61"/>
      <c r="N44" s="61"/>
      <c r="O44" s="61"/>
      <c r="P44" s="108">
        <v>43902</v>
      </c>
      <c r="Q44" s="108">
        <v>82946</v>
      </c>
      <c r="R44" s="108">
        <f>SUM(P44:Q44)</f>
        <v>126848</v>
      </c>
    </row>
    <row r="45" spans="1:18" ht="15">
      <c r="A45" s="1"/>
      <c r="B45" s="1"/>
      <c r="C45" s="1"/>
      <c r="D45" s="1"/>
      <c r="E45" s="1"/>
      <c r="F45" s="1"/>
      <c r="G45" s="1"/>
      <c r="H45" s="1"/>
      <c r="I45" s="11"/>
      <c r="J45" s="11"/>
      <c r="K45" s="150">
        <v>5240</v>
      </c>
      <c r="L45" s="151" t="s">
        <v>159</v>
      </c>
      <c r="M45" s="132"/>
      <c r="N45" s="132"/>
      <c r="O45" s="132"/>
      <c r="P45" s="147">
        <v>289200</v>
      </c>
      <c r="Q45" s="147">
        <v>201691</v>
      </c>
      <c r="R45" s="147">
        <f>SUM(P45:Q45)</f>
        <v>490891</v>
      </c>
    </row>
    <row r="46" spans="9:18" ht="15">
      <c r="I46" s="231"/>
      <c r="J46" s="231"/>
      <c r="K46" s="163">
        <v>5250</v>
      </c>
      <c r="L46" s="151" t="s">
        <v>160</v>
      </c>
      <c r="M46" s="132"/>
      <c r="N46" s="132"/>
      <c r="O46" s="132"/>
      <c r="P46" s="147">
        <v>98196</v>
      </c>
      <c r="Q46" s="147">
        <v>-2000</v>
      </c>
      <c r="R46" s="147">
        <f>SUM(P46:Q46)</f>
        <v>96196</v>
      </c>
    </row>
    <row r="47" spans="4:18" ht="15">
      <c r="D47" s="57"/>
      <c r="I47" s="231"/>
      <c r="J47" s="231"/>
      <c r="K47" s="181">
        <v>6000</v>
      </c>
      <c r="L47" s="192" t="s">
        <v>161</v>
      </c>
      <c r="M47" s="193"/>
      <c r="N47" s="193"/>
      <c r="O47" s="193"/>
      <c r="P47" s="194">
        <f>P48+P54+P59</f>
        <v>45812</v>
      </c>
      <c r="Q47" s="194">
        <f>Q48+Q54+Q59</f>
        <v>18600</v>
      </c>
      <c r="R47" s="194">
        <f>SUM(P47:Q47)</f>
        <v>64412</v>
      </c>
    </row>
    <row r="48" spans="4:18" ht="15">
      <c r="D48" s="57"/>
      <c r="I48" s="11"/>
      <c r="J48" s="11"/>
      <c r="K48" s="160">
        <v>6200</v>
      </c>
      <c r="L48" s="161" t="s">
        <v>162</v>
      </c>
      <c r="M48" s="162"/>
      <c r="N48" s="162"/>
      <c r="O48" s="162"/>
      <c r="P48" s="144">
        <f>P49+P50+P51+P52</f>
        <v>41916</v>
      </c>
      <c r="Q48" s="144">
        <f>Q49+Q50+Q51+Q52</f>
        <v>19650</v>
      </c>
      <c r="R48" s="144">
        <f>R49+R50+R51</f>
        <v>60466</v>
      </c>
    </row>
    <row r="49" spans="2:18" ht="15">
      <c r="B49" s="1"/>
      <c r="C49" s="1"/>
      <c r="D49" s="1"/>
      <c r="E49" s="1"/>
      <c r="F49" s="1"/>
      <c r="G49" s="1"/>
      <c r="H49" s="1"/>
      <c r="I49" s="11"/>
      <c r="J49" s="11"/>
      <c r="K49" s="150">
        <v>6240</v>
      </c>
      <c r="L49" s="151" t="s">
        <v>196</v>
      </c>
      <c r="M49" s="132"/>
      <c r="N49" s="132"/>
      <c r="O49" s="132"/>
      <c r="P49" s="147">
        <v>18000</v>
      </c>
      <c r="Q49" s="147">
        <v>15050</v>
      </c>
      <c r="R49" s="147">
        <f>SUM(P49:Q49)</f>
        <v>33050</v>
      </c>
    </row>
    <row r="50" spans="4:18" ht="15">
      <c r="D50" s="58"/>
      <c r="I50" s="11"/>
      <c r="J50" s="11"/>
      <c r="K50" s="150">
        <v>6250</v>
      </c>
      <c r="L50" s="151" t="s">
        <v>163</v>
      </c>
      <c r="M50" s="132"/>
      <c r="N50" s="132"/>
      <c r="O50" s="132"/>
      <c r="P50" s="147">
        <v>7961</v>
      </c>
      <c r="Q50" s="147">
        <v>-100</v>
      </c>
      <c r="R50" s="147">
        <f>SUM(P50:Q50)</f>
        <v>7861</v>
      </c>
    </row>
    <row r="51" spans="4:18" ht="15">
      <c r="D51" s="59"/>
      <c r="I51" s="11"/>
      <c r="K51" s="163">
        <v>6260</v>
      </c>
      <c r="L51" s="164" t="s">
        <v>164</v>
      </c>
      <c r="M51" s="263"/>
      <c r="N51" s="263"/>
      <c r="O51" s="263"/>
      <c r="P51" s="264">
        <v>14955</v>
      </c>
      <c r="Q51" s="264">
        <v>4600</v>
      </c>
      <c r="R51" s="264">
        <f>SUM(P51:Q51)</f>
        <v>19555</v>
      </c>
    </row>
    <row r="52" spans="4:18" ht="16.5" thickBot="1">
      <c r="D52" s="60"/>
      <c r="I52" s="64"/>
      <c r="J52" s="64"/>
      <c r="K52" s="195">
        <v>6270</v>
      </c>
      <c r="L52" s="196" t="s">
        <v>194</v>
      </c>
      <c r="M52" s="197"/>
      <c r="N52" s="197"/>
      <c r="O52" s="197"/>
      <c r="P52" s="198">
        <v>1000</v>
      </c>
      <c r="Q52" s="197">
        <v>100</v>
      </c>
      <c r="R52" s="198">
        <f>SUM(P52:Q52)</f>
        <v>1100</v>
      </c>
    </row>
    <row r="53" spans="1:19" ht="15.75" thickBot="1">
      <c r="A53" t="s">
        <v>0</v>
      </c>
      <c r="B53" s="2"/>
      <c r="C53" s="1"/>
      <c r="I53" s="11"/>
      <c r="J53" s="228"/>
      <c r="K53" s="199"/>
      <c r="L53" s="199"/>
      <c r="M53" s="200"/>
      <c r="N53" s="200"/>
      <c r="O53" s="200"/>
      <c r="P53" s="200"/>
      <c r="Q53" s="200"/>
      <c r="R53" s="200"/>
      <c r="S53" s="11"/>
    </row>
    <row r="54" spans="2:19" ht="15.75">
      <c r="B54" s="2"/>
      <c r="C54" s="11"/>
      <c r="D54" s="11"/>
      <c r="E54" s="11"/>
      <c r="F54" s="11"/>
      <c r="G54" s="11"/>
      <c r="H54" s="11"/>
      <c r="I54" s="64"/>
      <c r="J54" s="135"/>
      <c r="K54" s="269">
        <v>6300</v>
      </c>
      <c r="L54" s="157" t="s">
        <v>176</v>
      </c>
      <c r="M54" s="157"/>
      <c r="N54" s="157"/>
      <c r="O54" s="157"/>
      <c r="P54" s="172">
        <f>P55+P56+P57+P58</f>
        <v>1700</v>
      </c>
      <c r="Q54" s="159">
        <f>Q55+Q56+Q57+Q58</f>
        <v>-1050</v>
      </c>
      <c r="R54" s="159">
        <f aca="true" t="shared" si="3" ref="R54:R59">SUM(P54:Q54)</f>
        <v>650</v>
      </c>
      <c r="S54" s="11"/>
    </row>
    <row r="55" spans="1:19" ht="15.75">
      <c r="A55" s="2" t="s">
        <v>205</v>
      </c>
      <c r="B55" s="11"/>
      <c r="C55" s="11"/>
      <c r="D55" s="11"/>
      <c r="E55" s="11"/>
      <c r="F55" s="11"/>
      <c r="G55" s="11"/>
      <c r="H55" s="64"/>
      <c r="I55" s="64"/>
      <c r="J55" s="64"/>
      <c r="K55" s="150">
        <v>6320</v>
      </c>
      <c r="L55" s="151" t="s">
        <v>184</v>
      </c>
      <c r="M55" s="132"/>
      <c r="N55" s="132"/>
      <c r="O55" s="132"/>
      <c r="P55" s="147"/>
      <c r="Q55" s="147"/>
      <c r="R55" s="147">
        <f t="shared" si="3"/>
        <v>0</v>
      </c>
      <c r="S55" s="11"/>
    </row>
    <row r="56" spans="1:19" ht="15.75">
      <c r="A56" s="4" t="s">
        <v>202</v>
      </c>
      <c r="B56" s="5"/>
      <c r="C56" s="5"/>
      <c r="D56" s="5"/>
      <c r="E56" s="5"/>
      <c r="F56" s="5"/>
      <c r="I56" s="11"/>
      <c r="J56" s="11"/>
      <c r="K56" s="150">
        <v>6330</v>
      </c>
      <c r="L56" s="151" t="s">
        <v>185</v>
      </c>
      <c r="M56" s="132"/>
      <c r="N56" s="132"/>
      <c r="O56" s="132"/>
      <c r="P56" s="147">
        <v>150</v>
      </c>
      <c r="Q56" s="147">
        <v>-150</v>
      </c>
      <c r="R56" s="147">
        <f t="shared" si="3"/>
        <v>0</v>
      </c>
      <c r="S56" s="11"/>
    </row>
    <row r="57" spans="1:19" ht="15.75">
      <c r="A57" s="11"/>
      <c r="B57" s="5"/>
      <c r="C57" s="4"/>
      <c r="D57" s="5"/>
      <c r="E57" s="5"/>
      <c r="F57" s="5"/>
      <c r="I57" s="62"/>
      <c r="J57" s="62"/>
      <c r="K57" s="150">
        <v>6350</v>
      </c>
      <c r="L57" s="151" t="s">
        <v>186</v>
      </c>
      <c r="M57" s="132"/>
      <c r="N57" s="132"/>
      <c r="O57" s="132"/>
      <c r="P57" s="147">
        <v>1150</v>
      </c>
      <c r="Q57" s="147">
        <v>-500</v>
      </c>
      <c r="R57" s="147">
        <f t="shared" si="3"/>
        <v>650</v>
      </c>
      <c r="S57" s="11"/>
    </row>
    <row r="58" spans="1:19" ht="16.5" thickBot="1">
      <c r="A58" s="64"/>
      <c r="B58" s="11"/>
      <c r="C58" s="11"/>
      <c r="D58" s="11"/>
      <c r="E58" s="11"/>
      <c r="F58" s="11"/>
      <c r="G58" s="11"/>
      <c r="I58" s="149"/>
      <c r="J58" s="149"/>
      <c r="K58" s="150">
        <v>6360</v>
      </c>
      <c r="L58" s="151" t="s">
        <v>195</v>
      </c>
      <c r="M58" s="132"/>
      <c r="N58" s="132"/>
      <c r="O58" s="132"/>
      <c r="P58" s="147">
        <v>400</v>
      </c>
      <c r="Q58" s="147">
        <v>-400</v>
      </c>
      <c r="R58" s="147">
        <f t="shared" si="3"/>
        <v>0</v>
      </c>
      <c r="S58" s="11"/>
    </row>
    <row r="59" spans="1:19" ht="15.75" thickBot="1">
      <c r="A59" s="65" t="s">
        <v>56</v>
      </c>
      <c r="B59" s="65" t="s">
        <v>57</v>
      </c>
      <c r="C59" s="7" t="s">
        <v>174</v>
      </c>
      <c r="D59" s="7"/>
      <c r="E59" s="66"/>
      <c r="F59" s="8" t="s">
        <v>198</v>
      </c>
      <c r="G59" s="209" t="s">
        <v>204</v>
      </c>
      <c r="H59" s="218" t="s">
        <v>173</v>
      </c>
      <c r="I59" s="149"/>
      <c r="J59" s="149"/>
      <c r="K59" s="248">
        <v>6400</v>
      </c>
      <c r="L59" s="249" t="s">
        <v>187</v>
      </c>
      <c r="M59" s="250"/>
      <c r="N59" s="250"/>
      <c r="O59" s="250"/>
      <c r="P59" s="251">
        <v>2196</v>
      </c>
      <c r="Q59" s="251"/>
      <c r="R59" s="251">
        <f t="shared" si="3"/>
        <v>2196</v>
      </c>
      <c r="S59" s="11"/>
    </row>
    <row r="60" spans="1:19" ht="15">
      <c r="A60" s="68"/>
      <c r="B60" s="69"/>
      <c r="C60" s="11"/>
      <c r="D60" s="11"/>
      <c r="E60" s="70"/>
      <c r="F60" s="68"/>
      <c r="G60" s="71"/>
      <c r="H60" s="71"/>
      <c r="I60" s="149"/>
      <c r="J60" s="149"/>
      <c r="K60" s="181">
        <v>7000</v>
      </c>
      <c r="L60" s="182" t="s">
        <v>165</v>
      </c>
      <c r="M60" s="182"/>
      <c r="N60" s="182"/>
      <c r="O60" s="182"/>
      <c r="P60" s="183">
        <f>P61+P64</f>
        <v>32977</v>
      </c>
      <c r="Q60" s="183">
        <f>Q61+Q64</f>
        <v>-9835</v>
      </c>
      <c r="R60" s="183">
        <f>R61+R64</f>
        <v>23142</v>
      </c>
      <c r="S60" s="11"/>
    </row>
    <row r="61" spans="1:19" ht="15">
      <c r="A61" s="72" t="s">
        <v>58</v>
      </c>
      <c r="B61" s="73" t="s">
        <v>59</v>
      </c>
      <c r="C61" s="74" t="s">
        <v>60</v>
      </c>
      <c r="D61" s="75"/>
      <c r="E61" s="76"/>
      <c r="F61" s="72">
        <f>F62</f>
        <v>548731</v>
      </c>
      <c r="G61" s="72">
        <f>G62</f>
        <v>0</v>
      </c>
      <c r="H61" s="72">
        <f>H62</f>
        <v>548731</v>
      </c>
      <c r="I61" s="149"/>
      <c r="J61" s="149"/>
      <c r="K61" s="156">
        <v>7200</v>
      </c>
      <c r="L61" s="157" t="s">
        <v>166</v>
      </c>
      <c r="M61" s="157"/>
      <c r="N61" s="157"/>
      <c r="O61" s="157"/>
      <c r="P61" s="159">
        <f>P62+P65</f>
        <v>32977</v>
      </c>
      <c r="Q61" s="159">
        <f>Q62+Q65</f>
        <v>-9835</v>
      </c>
      <c r="R61" s="159">
        <f>R62+R65</f>
        <v>23142</v>
      </c>
      <c r="S61" s="11"/>
    </row>
    <row r="62" spans="1:19" ht="15">
      <c r="A62" s="18" t="s">
        <v>61</v>
      </c>
      <c r="B62" s="28" t="s">
        <v>62</v>
      </c>
      <c r="C62" s="77" t="s">
        <v>63</v>
      </c>
      <c r="D62" s="22"/>
      <c r="E62" s="22"/>
      <c r="F62" s="18">
        <v>548731</v>
      </c>
      <c r="G62" s="18"/>
      <c r="H62" s="18">
        <f>SUM(F62:G62)</f>
        <v>548731</v>
      </c>
      <c r="I62" s="149"/>
      <c r="J62" s="149"/>
      <c r="K62" s="170">
        <v>7210</v>
      </c>
      <c r="L62" s="171" t="s">
        <v>167</v>
      </c>
      <c r="M62" s="171"/>
      <c r="N62" s="171"/>
      <c r="O62" s="171"/>
      <c r="P62" s="127">
        <v>32977</v>
      </c>
      <c r="Q62" s="127">
        <v>-9835</v>
      </c>
      <c r="R62" s="127">
        <f>SUM(P62:Q62)</f>
        <v>23142</v>
      </c>
      <c r="S62" s="11"/>
    </row>
    <row r="63" spans="1:19" ht="15">
      <c r="A63" s="78" t="s">
        <v>64</v>
      </c>
      <c r="B63" s="79" t="s">
        <v>65</v>
      </c>
      <c r="C63" s="76" t="s">
        <v>66</v>
      </c>
      <c r="D63" s="76"/>
      <c r="E63" s="75"/>
      <c r="F63" s="78">
        <f>F64</f>
        <v>135669</v>
      </c>
      <c r="G63" s="80">
        <f>G64</f>
        <v>0</v>
      </c>
      <c r="H63" s="80">
        <f>H64</f>
        <v>135669</v>
      </c>
      <c r="I63" s="149"/>
      <c r="J63" s="149"/>
      <c r="K63" s="170"/>
      <c r="L63" s="171"/>
      <c r="M63" s="171"/>
      <c r="N63" s="171"/>
      <c r="O63" s="171"/>
      <c r="P63" s="170">
        <f>G131</f>
        <v>0</v>
      </c>
      <c r="Q63" s="170"/>
      <c r="R63" s="170">
        <f>SUM(P63:Q63)</f>
        <v>0</v>
      </c>
      <c r="S63" s="11"/>
    </row>
    <row r="64" spans="1:19" ht="15">
      <c r="A64" s="81" t="s">
        <v>64</v>
      </c>
      <c r="B64" s="41" t="s">
        <v>67</v>
      </c>
      <c r="C64" s="77" t="s">
        <v>68</v>
      </c>
      <c r="D64" s="22"/>
      <c r="E64" s="19"/>
      <c r="F64" s="21">
        <f>F65+F66</f>
        <v>135669</v>
      </c>
      <c r="G64" s="21">
        <f>G65+G66</f>
        <v>0</v>
      </c>
      <c r="H64" s="21">
        <f>H65+H66</f>
        <v>135669</v>
      </c>
      <c r="I64" s="149"/>
      <c r="J64" s="149"/>
      <c r="K64" s="156">
        <v>7300</v>
      </c>
      <c r="L64" s="157" t="s">
        <v>168</v>
      </c>
      <c r="M64" s="157"/>
      <c r="N64" s="157"/>
      <c r="O64" s="157"/>
      <c r="P64" s="156">
        <f>P65</f>
        <v>0</v>
      </c>
      <c r="Q64" s="156">
        <f>Q65</f>
        <v>0</v>
      </c>
      <c r="R64" s="156">
        <f>R65</f>
        <v>0</v>
      </c>
      <c r="S64" s="11"/>
    </row>
    <row r="65" spans="1:19" ht="15.75" thickBot="1">
      <c r="A65" s="49"/>
      <c r="B65" s="82" t="s">
        <v>69</v>
      </c>
      <c r="C65" s="63" t="s">
        <v>70</v>
      </c>
      <c r="D65" s="63"/>
      <c r="E65" s="83"/>
      <c r="F65" s="84">
        <v>120235</v>
      </c>
      <c r="G65" s="84"/>
      <c r="H65" s="84">
        <f>SUM(F65:G65)</f>
        <v>120235</v>
      </c>
      <c r="I65" s="174"/>
      <c r="J65" s="174"/>
      <c r="K65" s="170">
        <v>7310</v>
      </c>
      <c r="L65" s="171" t="s">
        <v>169</v>
      </c>
      <c r="M65" s="171"/>
      <c r="N65" s="171"/>
      <c r="O65" s="171"/>
      <c r="P65" s="170">
        <f>G135</f>
        <v>0</v>
      </c>
      <c r="Q65" s="170"/>
      <c r="R65" s="170"/>
      <c r="S65" s="11"/>
    </row>
    <row r="66" spans="1:19" ht="15.75" thickBot="1">
      <c r="A66" s="49"/>
      <c r="B66" s="85" t="s">
        <v>71</v>
      </c>
      <c r="C66" s="86" t="s">
        <v>72</v>
      </c>
      <c r="D66" s="83"/>
      <c r="E66" s="63"/>
      <c r="F66" s="87">
        <v>15434</v>
      </c>
      <c r="G66" s="87"/>
      <c r="H66" s="87">
        <f>SUM(F66:G66)</f>
        <v>15434</v>
      </c>
      <c r="I66" s="149"/>
      <c r="J66" s="149"/>
      <c r="K66" s="184"/>
      <c r="L66" s="185" t="s">
        <v>170</v>
      </c>
      <c r="M66" s="186"/>
      <c r="N66" s="187"/>
      <c r="O66" s="188"/>
      <c r="P66" s="189">
        <f>P7+P15+P36+P39+P47+P60</f>
        <v>1765248</v>
      </c>
      <c r="Q66" s="189">
        <f>Q7+Q15+Q36+Q39+Q47+Q60</f>
        <v>468148</v>
      </c>
      <c r="R66" s="189">
        <f>R7+R15+R36+R39+R47+R60</f>
        <v>2233396</v>
      </c>
      <c r="S66" s="11"/>
    </row>
    <row r="67" spans="1:19" ht="15">
      <c r="A67" s="213" t="s">
        <v>73</v>
      </c>
      <c r="B67" s="214" t="s">
        <v>121</v>
      </c>
      <c r="C67" s="215" t="s">
        <v>122</v>
      </c>
      <c r="D67" s="214"/>
      <c r="E67" s="259"/>
      <c r="F67" s="216">
        <f>F68</f>
        <v>480</v>
      </c>
      <c r="G67" s="216">
        <f>G68</f>
        <v>0</v>
      </c>
      <c r="H67" s="78">
        <f>SUM(F67:G67)</f>
        <v>480</v>
      </c>
      <c r="I67" s="174"/>
      <c r="J67" s="174"/>
      <c r="K67" s="190"/>
      <c r="L67" s="202" t="s">
        <v>54</v>
      </c>
      <c r="M67" s="191"/>
      <c r="N67" s="11"/>
      <c r="O67" s="191"/>
      <c r="P67" s="87"/>
      <c r="Q67" s="87"/>
      <c r="R67" s="87"/>
      <c r="S67" s="11"/>
    </row>
    <row r="68" spans="1:19" ht="15.75" thickBot="1">
      <c r="A68" s="71" t="s">
        <v>73</v>
      </c>
      <c r="B68" s="19" t="s">
        <v>119</v>
      </c>
      <c r="C68" s="111" t="s">
        <v>120</v>
      </c>
      <c r="D68" s="217"/>
      <c r="E68" s="260"/>
      <c r="F68" s="41">
        <v>480</v>
      </c>
      <c r="G68" s="107"/>
      <c r="H68" s="220">
        <f>SUM(F68:G68)</f>
        <v>480</v>
      </c>
      <c r="I68" s="174"/>
      <c r="J68" s="174"/>
      <c r="K68" s="203" t="s">
        <v>171</v>
      </c>
      <c r="L68" s="204" t="s">
        <v>172</v>
      </c>
      <c r="M68" s="205"/>
      <c r="N68" s="206"/>
      <c r="O68" s="207"/>
      <c r="P68" s="208">
        <f>SUM(P66:P67)</f>
        <v>1765248</v>
      </c>
      <c r="Q68" s="208">
        <f>SUM(Q66:Q67)</f>
        <v>468148</v>
      </c>
      <c r="R68" s="208">
        <f>SUM(R66:R67)</f>
        <v>2233396</v>
      </c>
      <c r="S68" s="11"/>
    </row>
    <row r="69" spans="1:19" ht="15">
      <c r="A69" s="210"/>
      <c r="B69" s="79" t="s">
        <v>74</v>
      </c>
      <c r="C69" s="74" t="s">
        <v>75</v>
      </c>
      <c r="D69" s="75"/>
      <c r="E69" s="75"/>
      <c r="F69" s="80">
        <f>F71+F72+F73</f>
        <v>1570</v>
      </c>
      <c r="G69" s="80">
        <f>G71+G72+G73</f>
        <v>110</v>
      </c>
      <c r="H69" s="80">
        <f>H71+H72+H73</f>
        <v>1680</v>
      </c>
      <c r="I69" s="174"/>
      <c r="J69" s="174"/>
      <c r="K69" s="190"/>
      <c r="L69" s="202"/>
      <c r="M69" s="191"/>
      <c r="N69" s="11"/>
      <c r="O69" s="191"/>
      <c r="P69" s="87"/>
      <c r="Q69" s="87"/>
      <c r="R69" s="87"/>
      <c r="S69" s="11"/>
    </row>
    <row r="70" spans="1:19" ht="15.75" thickBot="1">
      <c r="A70" s="88"/>
      <c r="B70" s="89"/>
      <c r="C70" s="76" t="s">
        <v>76</v>
      </c>
      <c r="D70" s="76"/>
      <c r="E70" s="76"/>
      <c r="F70" s="90"/>
      <c r="G70" s="91"/>
      <c r="H70" s="91"/>
      <c r="I70" s="174"/>
      <c r="J70" s="174"/>
      <c r="K70" s="244"/>
      <c r="L70" s="253"/>
      <c r="M70" s="242"/>
      <c r="N70" s="254"/>
      <c r="O70" s="255"/>
      <c r="P70" s="247"/>
      <c r="Q70" s="247"/>
      <c r="R70" s="247"/>
      <c r="S70" s="11"/>
    </row>
    <row r="71" spans="1:19" ht="15">
      <c r="A71" s="21"/>
      <c r="B71" s="28" t="s">
        <v>77</v>
      </c>
      <c r="C71" s="22" t="s">
        <v>78</v>
      </c>
      <c r="D71" s="22"/>
      <c r="E71" s="22"/>
      <c r="F71" s="18">
        <v>755</v>
      </c>
      <c r="G71" s="18">
        <v>110</v>
      </c>
      <c r="H71" s="18">
        <f>SUM(F71:G71)</f>
        <v>865</v>
      </c>
      <c r="I71" s="174"/>
      <c r="J71" s="174"/>
      <c r="K71" s="191"/>
      <c r="L71" s="201"/>
      <c r="M71" s="191"/>
      <c r="N71" s="11"/>
      <c r="O71" s="191"/>
      <c r="P71" s="11"/>
      <c r="Q71" s="63"/>
      <c r="S71" s="11"/>
    </row>
    <row r="72" spans="1:19" ht="15">
      <c r="A72" s="21"/>
      <c r="B72" s="28" t="s">
        <v>79</v>
      </c>
      <c r="C72" s="77" t="s">
        <v>80</v>
      </c>
      <c r="D72" s="22"/>
      <c r="E72" s="22"/>
      <c r="F72" s="18">
        <v>815</v>
      </c>
      <c r="G72" s="18"/>
      <c r="H72" s="18">
        <f>SUM(F72:G72)</f>
        <v>815</v>
      </c>
      <c r="I72" s="149"/>
      <c r="J72" s="149"/>
      <c r="S72" s="11"/>
    </row>
    <row r="73" spans="1:19" ht="15">
      <c r="A73" s="49"/>
      <c r="B73" s="18" t="s">
        <v>189</v>
      </c>
      <c r="C73" s="22" t="s">
        <v>190</v>
      </c>
      <c r="D73" s="22"/>
      <c r="E73" s="22"/>
      <c r="F73" s="134"/>
      <c r="G73" s="134"/>
      <c r="H73" s="134">
        <f>SUM(F73:G73)</f>
        <v>0</v>
      </c>
      <c r="I73" s="149"/>
      <c r="J73" s="149"/>
      <c r="S73" s="11"/>
    </row>
    <row r="74" spans="1:19" ht="15">
      <c r="A74" s="49"/>
      <c r="B74" s="73" t="s">
        <v>81</v>
      </c>
      <c r="C74" s="76" t="s">
        <v>82</v>
      </c>
      <c r="D74" s="76"/>
      <c r="E74" s="76"/>
      <c r="F74" s="258">
        <v>6990</v>
      </c>
      <c r="G74" s="258">
        <v>500</v>
      </c>
      <c r="H74" s="258">
        <f>SUM(F74:G74)</f>
        <v>7490</v>
      </c>
      <c r="I74" s="174"/>
      <c r="J74" s="174"/>
      <c r="S74" s="11"/>
    </row>
    <row r="75" spans="1:19" ht="15">
      <c r="A75" s="49"/>
      <c r="B75" s="92" t="s">
        <v>83</v>
      </c>
      <c r="C75" s="74" t="s">
        <v>84</v>
      </c>
      <c r="D75" s="75"/>
      <c r="E75" s="94"/>
      <c r="F75" s="93">
        <f>F76+F77</f>
        <v>53218</v>
      </c>
      <c r="G75" s="93">
        <f>G76+G77</f>
        <v>71000</v>
      </c>
      <c r="H75" s="93">
        <f>H76+H77</f>
        <v>124218</v>
      </c>
      <c r="I75" s="174"/>
      <c r="J75" s="174"/>
      <c r="S75" s="11"/>
    </row>
    <row r="76" spans="1:19" ht="15">
      <c r="A76" s="49"/>
      <c r="B76" s="28" t="s">
        <v>85</v>
      </c>
      <c r="C76" s="77" t="s">
        <v>86</v>
      </c>
      <c r="D76" s="22"/>
      <c r="E76" s="22"/>
      <c r="F76" s="18">
        <v>7056</v>
      </c>
      <c r="G76" s="18"/>
      <c r="H76" s="18">
        <f>SUM(F76:G76)</f>
        <v>7056</v>
      </c>
      <c r="I76" s="149"/>
      <c r="J76" s="149"/>
      <c r="S76" s="11"/>
    </row>
    <row r="77" spans="1:19" ht="15">
      <c r="A77" s="49"/>
      <c r="B77" s="46" t="s">
        <v>87</v>
      </c>
      <c r="C77" s="19" t="s">
        <v>88</v>
      </c>
      <c r="D77" s="22"/>
      <c r="E77" s="45"/>
      <c r="F77" s="44">
        <v>46162</v>
      </c>
      <c r="G77" s="44">
        <v>71000</v>
      </c>
      <c r="H77" s="44">
        <f>SUM(F77:G77)</f>
        <v>117162</v>
      </c>
      <c r="I77" s="174"/>
      <c r="J77" s="174"/>
      <c r="S77" s="11"/>
    </row>
    <row r="78" spans="1:19" ht="15">
      <c r="A78" s="95"/>
      <c r="B78" s="79" t="s">
        <v>89</v>
      </c>
      <c r="C78" s="74" t="s">
        <v>90</v>
      </c>
      <c r="D78" s="76"/>
      <c r="E78" s="75"/>
      <c r="F78" s="78">
        <f>F79+F80+F81</f>
        <v>8750</v>
      </c>
      <c r="G78" s="78">
        <f>G79+G80+G81</f>
        <v>0</v>
      </c>
      <c r="H78" s="78">
        <f>H79+H80+H81</f>
        <v>8750</v>
      </c>
      <c r="I78" s="174"/>
      <c r="J78" s="174"/>
      <c r="S78" s="11"/>
    </row>
    <row r="79" spans="1:19" ht="15">
      <c r="A79" s="88"/>
      <c r="B79" s="28" t="s">
        <v>91</v>
      </c>
      <c r="C79" s="19" t="s">
        <v>92</v>
      </c>
      <c r="D79" s="22"/>
      <c r="E79" s="22"/>
      <c r="F79" s="18">
        <v>3150</v>
      </c>
      <c r="G79" s="18"/>
      <c r="H79" s="18">
        <f>SUM(F79:G79)</f>
        <v>3150</v>
      </c>
      <c r="I79" s="174"/>
      <c r="J79" s="174"/>
      <c r="S79" s="11"/>
    </row>
    <row r="80" spans="1:19" ht="15">
      <c r="A80" s="88"/>
      <c r="B80" s="41" t="s">
        <v>93</v>
      </c>
      <c r="C80" s="77" t="s">
        <v>94</v>
      </c>
      <c r="D80" s="19"/>
      <c r="E80" s="261"/>
      <c r="F80" s="41">
        <v>5600</v>
      </c>
      <c r="G80" s="21"/>
      <c r="H80" s="21">
        <f>SUM(F80:G80)</f>
        <v>5600</v>
      </c>
      <c r="I80" s="174"/>
      <c r="J80" s="174"/>
      <c r="S80" s="11"/>
    </row>
    <row r="81" spans="1:19" ht="15">
      <c r="A81" s="88"/>
      <c r="B81" s="28" t="s">
        <v>95</v>
      </c>
      <c r="C81" s="19" t="s">
        <v>96</v>
      </c>
      <c r="D81" s="22"/>
      <c r="E81" s="22"/>
      <c r="F81" s="18"/>
      <c r="G81" s="18"/>
      <c r="H81" s="18">
        <f>SUM(F81:G81)</f>
        <v>0</v>
      </c>
      <c r="I81" s="174"/>
      <c r="J81" s="174"/>
      <c r="S81" s="11"/>
    </row>
    <row r="82" spans="1:19" ht="15">
      <c r="A82" s="78" t="s">
        <v>97</v>
      </c>
      <c r="B82" s="73" t="s">
        <v>98</v>
      </c>
      <c r="C82" s="74" t="s">
        <v>99</v>
      </c>
      <c r="D82" s="76"/>
      <c r="E82" s="76"/>
      <c r="F82" s="72">
        <f>F83+F84+F85</f>
        <v>646690</v>
      </c>
      <c r="G82" s="72">
        <f>G83+G84+G85</f>
        <v>337664</v>
      </c>
      <c r="H82" s="72">
        <f>H83+H84+H85</f>
        <v>984354</v>
      </c>
      <c r="I82" s="149"/>
      <c r="J82" s="149"/>
      <c r="S82" s="11"/>
    </row>
    <row r="83" spans="1:19" ht="15">
      <c r="A83" s="18" t="s">
        <v>97</v>
      </c>
      <c r="B83" s="28" t="s">
        <v>100</v>
      </c>
      <c r="C83" s="77" t="s">
        <v>101</v>
      </c>
      <c r="D83" s="22"/>
      <c r="E83" s="22"/>
      <c r="F83" s="18">
        <v>508332</v>
      </c>
      <c r="G83" s="18">
        <v>216870</v>
      </c>
      <c r="H83" s="18">
        <f>SUM(F83:G83)</f>
        <v>725202</v>
      </c>
      <c r="I83" s="149"/>
      <c r="J83" s="149"/>
      <c r="S83" s="11"/>
    </row>
    <row r="84" spans="1:19" ht="15">
      <c r="A84" s="49"/>
      <c r="B84" s="28" t="s">
        <v>102</v>
      </c>
      <c r="C84" s="22" t="s">
        <v>103</v>
      </c>
      <c r="D84" s="22"/>
      <c r="E84" s="22"/>
      <c r="F84" s="18"/>
      <c r="G84" s="18"/>
      <c r="H84" s="18">
        <f>SUM(F84:G84)</f>
        <v>0</v>
      </c>
      <c r="I84" s="174"/>
      <c r="J84" s="174"/>
      <c r="S84" s="11"/>
    </row>
    <row r="85" spans="1:19" ht="15">
      <c r="A85" s="49"/>
      <c r="B85" s="18" t="s">
        <v>177</v>
      </c>
      <c r="C85" s="22" t="s">
        <v>178</v>
      </c>
      <c r="D85" s="22"/>
      <c r="E85" s="22"/>
      <c r="F85" s="18">
        <v>138358</v>
      </c>
      <c r="G85" s="18">
        <v>120794</v>
      </c>
      <c r="H85" s="18">
        <f>SUM(F85:G85)</f>
        <v>259152</v>
      </c>
      <c r="I85" s="174"/>
      <c r="J85" s="174"/>
      <c r="S85" s="11"/>
    </row>
    <row r="86" spans="1:19" ht="15">
      <c r="A86" s="49"/>
      <c r="B86" s="73" t="s">
        <v>104</v>
      </c>
      <c r="C86" s="76" t="s">
        <v>105</v>
      </c>
      <c r="D86" s="76"/>
      <c r="E86" s="76"/>
      <c r="F86" s="72">
        <f>F87+F88+F89</f>
        <v>24184</v>
      </c>
      <c r="G86" s="72">
        <f>G87+G88+G89</f>
        <v>0</v>
      </c>
      <c r="H86" s="72">
        <f>H87+H88+H89</f>
        <v>24184</v>
      </c>
      <c r="I86" s="174"/>
      <c r="J86" s="174"/>
      <c r="S86" s="11"/>
    </row>
    <row r="87" spans="1:19" ht="15">
      <c r="A87" s="49"/>
      <c r="B87" s="46" t="s">
        <v>106</v>
      </c>
      <c r="C87" s="22" t="s">
        <v>107</v>
      </c>
      <c r="D87" s="22"/>
      <c r="E87" s="45"/>
      <c r="F87" s="44"/>
      <c r="G87" s="44"/>
      <c r="H87" s="44">
        <f>SUM(F87:G87)</f>
        <v>0</v>
      </c>
      <c r="I87" s="149"/>
      <c r="J87" s="149"/>
      <c r="S87" s="11"/>
    </row>
    <row r="88" spans="1:19" ht="15">
      <c r="A88" s="49"/>
      <c r="B88" s="46" t="s">
        <v>108</v>
      </c>
      <c r="C88" s="22" t="s">
        <v>109</v>
      </c>
      <c r="D88" s="22"/>
      <c r="E88" s="45"/>
      <c r="F88" s="44">
        <v>24184</v>
      </c>
      <c r="G88" s="44"/>
      <c r="H88" s="44">
        <f>SUM(F88:G88)</f>
        <v>24184</v>
      </c>
      <c r="I88" s="174"/>
      <c r="J88" s="174"/>
      <c r="S88" s="11"/>
    </row>
    <row r="89" spans="1:19" ht="15">
      <c r="A89" s="96"/>
      <c r="B89" s="28" t="s">
        <v>110</v>
      </c>
      <c r="C89" s="22" t="s">
        <v>111</v>
      </c>
      <c r="D89" s="22"/>
      <c r="E89" s="22"/>
      <c r="F89" s="18"/>
      <c r="G89" s="18"/>
      <c r="H89" s="18">
        <f>SUM(F89:G89)</f>
        <v>0</v>
      </c>
      <c r="I89" s="174"/>
      <c r="J89" s="174"/>
      <c r="S89" s="11"/>
    </row>
    <row r="90" spans="1:19" ht="15.75" thickBot="1">
      <c r="A90" s="212" t="s">
        <v>112</v>
      </c>
      <c r="B90" s="79" t="s">
        <v>113</v>
      </c>
      <c r="C90" s="75" t="s">
        <v>114</v>
      </c>
      <c r="D90" s="75"/>
      <c r="E90" s="75"/>
      <c r="F90" s="78">
        <f>F91</f>
        <v>196444</v>
      </c>
      <c r="G90" s="78">
        <f>G91</f>
        <v>33109</v>
      </c>
      <c r="H90" s="78">
        <f>H91</f>
        <v>229553</v>
      </c>
      <c r="I90" s="174"/>
      <c r="J90" s="174"/>
      <c r="S90" s="11"/>
    </row>
    <row r="91" spans="1:19" ht="15.75" thickBot="1">
      <c r="A91" s="211" t="s">
        <v>115</v>
      </c>
      <c r="B91" s="28" t="s">
        <v>116</v>
      </c>
      <c r="C91" s="19" t="s">
        <v>117</v>
      </c>
      <c r="D91" s="19"/>
      <c r="E91" s="19"/>
      <c r="F91" s="21">
        <v>196444</v>
      </c>
      <c r="G91" s="21">
        <v>33109</v>
      </c>
      <c r="H91" s="21">
        <f>SUM(F91:G91)</f>
        <v>229553</v>
      </c>
      <c r="I91" s="149"/>
      <c r="J91" s="149"/>
      <c r="S91" s="11"/>
    </row>
    <row r="92" spans="1:19" ht="15">
      <c r="A92" s="97"/>
      <c r="B92" s="98" t="s">
        <v>191</v>
      </c>
      <c r="C92" s="98"/>
      <c r="D92" s="99"/>
      <c r="E92" s="98"/>
      <c r="F92" s="101">
        <v>168287</v>
      </c>
      <c r="G92" s="100"/>
      <c r="H92" s="101"/>
      <c r="I92" s="174"/>
      <c r="J92" s="174"/>
      <c r="S92" s="11"/>
    </row>
    <row r="93" spans="1:19" ht="15">
      <c r="A93" s="102"/>
      <c r="B93" s="103"/>
      <c r="C93" s="104" t="s">
        <v>118</v>
      </c>
      <c r="D93" s="104"/>
      <c r="E93" s="104"/>
      <c r="F93" s="105">
        <f>F61+F63+F67+F69+F74+F75+F78+F82+F86+F90</f>
        <v>1622726</v>
      </c>
      <c r="G93" s="105">
        <f>G61+G63+G67+G69+G74+G75+G78+G82+G86+G90</f>
        <v>442383</v>
      </c>
      <c r="H93" s="105">
        <f>H61+H63+H67+H69+H74+H75+H78+H82+H86+H90</f>
        <v>2065109</v>
      </c>
      <c r="I93" s="174"/>
      <c r="J93" s="174"/>
      <c r="S93" s="11"/>
    </row>
    <row r="94" spans="1:19" ht="15">
      <c r="A94" s="47"/>
      <c r="B94" s="50"/>
      <c r="C94" s="50"/>
      <c r="D94" s="50"/>
      <c r="E94" s="50"/>
      <c r="F94" s="238"/>
      <c r="G94" s="239"/>
      <c r="H94" s="240"/>
      <c r="I94" s="174"/>
      <c r="J94" s="174"/>
      <c r="S94" s="11"/>
    </row>
    <row r="95" spans="1:19" ht="15.75" thickBot="1">
      <c r="A95" s="241"/>
      <c r="B95" s="242" t="s">
        <v>199</v>
      </c>
      <c r="C95" s="242"/>
      <c r="D95" s="243"/>
      <c r="E95" s="242"/>
      <c r="F95" s="244"/>
      <c r="G95" s="245"/>
      <c r="H95" s="246">
        <v>0</v>
      </c>
      <c r="I95" s="174"/>
      <c r="J95" s="174"/>
      <c r="S95" s="11"/>
    </row>
    <row r="96" spans="1:19" ht="15">
      <c r="A96" s="48"/>
      <c r="B96" s="1"/>
      <c r="C96" s="1"/>
      <c r="D96" s="1"/>
      <c r="E96" s="1"/>
      <c r="F96" s="1"/>
      <c r="G96" s="1"/>
      <c r="H96" s="1"/>
      <c r="I96" s="174"/>
      <c r="J96" s="174"/>
      <c r="S96" s="11"/>
    </row>
    <row r="97" spans="1:19" ht="15">
      <c r="A97" s="237"/>
      <c r="B97" s="237"/>
      <c r="C97" s="237"/>
      <c r="D97" s="237"/>
      <c r="E97" s="237"/>
      <c r="F97" s="237"/>
      <c r="G97" s="237"/>
      <c r="H97" s="237"/>
      <c r="I97" s="174"/>
      <c r="J97" s="174"/>
      <c r="S97" s="11"/>
    </row>
    <row r="98" spans="1:19" ht="15">
      <c r="A98" s="106"/>
      <c r="B98" s="106"/>
      <c r="C98" s="106"/>
      <c r="D98" s="106"/>
      <c r="E98" s="106"/>
      <c r="F98" s="106"/>
      <c r="G98" s="106"/>
      <c r="H98" s="106"/>
      <c r="I98" s="174"/>
      <c r="J98" s="174"/>
      <c r="S98" s="11"/>
    </row>
    <row r="99" spans="1:19" ht="15">
      <c r="A99" s="48"/>
      <c r="B99" s="48"/>
      <c r="C99" s="48"/>
      <c r="D99" s="48"/>
      <c r="E99" s="48"/>
      <c r="F99" s="48"/>
      <c r="G99" s="48"/>
      <c r="H99" s="48"/>
      <c r="I99" s="174"/>
      <c r="J99" s="174"/>
      <c r="S99" s="11"/>
    </row>
    <row r="100" spans="1:19" ht="15">
      <c r="A100" s="48"/>
      <c r="B100" s="48"/>
      <c r="C100" s="48"/>
      <c r="D100" s="48"/>
      <c r="E100" s="48"/>
      <c r="F100" s="48"/>
      <c r="G100" s="48"/>
      <c r="H100" s="48"/>
      <c r="I100" s="174"/>
      <c r="J100" s="174"/>
      <c r="S100" s="11"/>
    </row>
    <row r="101" spans="1:19" ht="15">
      <c r="A101" s="48"/>
      <c r="B101" s="112"/>
      <c r="C101" s="112"/>
      <c r="D101" s="112"/>
      <c r="E101" s="112"/>
      <c r="F101" s="112"/>
      <c r="G101" s="112"/>
      <c r="H101" s="112"/>
      <c r="I101" s="174"/>
      <c r="J101" s="174"/>
      <c r="S101" s="11"/>
    </row>
    <row r="102" spans="1:19" ht="15">
      <c r="A102" s="48"/>
      <c r="B102" s="48"/>
      <c r="C102" s="48"/>
      <c r="D102" s="11"/>
      <c r="E102" s="48"/>
      <c r="F102" s="48"/>
      <c r="G102" s="48"/>
      <c r="H102" s="48"/>
      <c r="I102" s="174"/>
      <c r="J102" s="174"/>
      <c r="S102" s="11"/>
    </row>
    <row r="103" spans="4:19" ht="19.5" customHeight="1">
      <c r="D103" s="62"/>
      <c r="I103" s="174"/>
      <c r="J103" s="174"/>
      <c r="S103" s="11"/>
    </row>
    <row r="104" spans="1:19" ht="1.5" customHeight="1">
      <c r="A104" s="11"/>
      <c r="B104" s="11"/>
      <c r="C104" s="11"/>
      <c r="D104" s="11"/>
      <c r="E104" s="11"/>
      <c r="F104" s="11"/>
      <c r="G104" s="11"/>
      <c r="H104" s="11"/>
      <c r="I104" s="174"/>
      <c r="J104" s="174"/>
      <c r="S104" s="11"/>
    </row>
    <row r="105" spans="1:19" ht="15">
      <c r="A105" s="11"/>
      <c r="B105" s="11"/>
      <c r="C105" s="11"/>
      <c r="D105" s="11"/>
      <c r="E105" s="11"/>
      <c r="F105" s="11"/>
      <c r="G105" s="11"/>
      <c r="H105" s="11"/>
      <c r="I105" s="174"/>
      <c r="J105" s="174"/>
      <c r="S105" s="11"/>
    </row>
    <row r="106" spans="1:19" ht="15">
      <c r="A106" s="11"/>
      <c r="B106" s="11"/>
      <c r="C106" s="11"/>
      <c r="D106" s="11"/>
      <c r="E106" s="11"/>
      <c r="F106" s="11"/>
      <c r="G106" s="11"/>
      <c r="H106" s="11"/>
      <c r="I106" s="174"/>
      <c r="J106" s="174"/>
      <c r="S106" s="11"/>
    </row>
    <row r="107" spans="1:19" ht="18.75">
      <c r="A107" s="222"/>
      <c r="B107" s="222"/>
      <c r="C107" s="222"/>
      <c r="D107" s="222"/>
      <c r="E107" s="222"/>
      <c r="F107" s="222"/>
      <c r="G107" s="222"/>
      <c r="H107" s="11"/>
      <c r="I107" s="174"/>
      <c r="J107" s="174"/>
      <c r="S107" s="11"/>
    </row>
    <row r="108" spans="1:19" ht="18.75">
      <c r="A108" s="223"/>
      <c r="B108" s="222"/>
      <c r="C108" s="224"/>
      <c r="D108" s="224"/>
      <c r="E108" s="224"/>
      <c r="F108" s="224"/>
      <c r="G108" s="224"/>
      <c r="H108" s="11"/>
      <c r="I108" s="174"/>
      <c r="J108" s="174"/>
      <c r="S108" s="11"/>
    </row>
    <row r="109" spans="1:19" ht="15">
      <c r="A109" s="11"/>
      <c r="B109" s="11"/>
      <c r="C109" s="11"/>
      <c r="D109" s="11"/>
      <c r="E109" s="11"/>
      <c r="F109" s="11"/>
      <c r="G109" s="11"/>
      <c r="H109" s="11"/>
      <c r="I109" s="174"/>
      <c r="J109" s="174"/>
      <c r="S109" s="11"/>
    </row>
    <row r="110" spans="1:19" ht="15">
      <c r="A110" s="11"/>
      <c r="B110" s="11"/>
      <c r="C110" s="11"/>
      <c r="D110" s="11"/>
      <c r="E110" s="11"/>
      <c r="F110" s="11"/>
      <c r="G110" s="11"/>
      <c r="H110" s="11"/>
      <c r="I110" s="174"/>
      <c r="J110" s="174"/>
      <c r="S110" s="11"/>
    </row>
    <row r="111" spans="1:19" ht="15">
      <c r="A111" s="11"/>
      <c r="B111" s="11"/>
      <c r="C111" s="11"/>
      <c r="D111" s="11"/>
      <c r="E111" s="11"/>
      <c r="F111" s="11"/>
      <c r="G111" s="11"/>
      <c r="H111" s="11"/>
      <c r="I111" s="174"/>
      <c r="J111" s="174"/>
      <c r="S111" s="11"/>
    </row>
    <row r="112" spans="1:19" ht="15">
      <c r="A112" s="62"/>
      <c r="B112" s="62"/>
      <c r="C112" s="62"/>
      <c r="D112" s="62"/>
      <c r="E112" s="62"/>
      <c r="F112" s="62"/>
      <c r="G112" s="225"/>
      <c r="H112" s="221"/>
      <c r="I112" s="174"/>
      <c r="J112" s="174"/>
      <c r="S112" s="11"/>
    </row>
    <row r="113" spans="1:19" ht="15">
      <c r="A113" s="63"/>
      <c r="B113" s="63"/>
      <c r="C113" s="63"/>
      <c r="D113" s="63"/>
      <c r="E113" s="63"/>
      <c r="F113" s="63"/>
      <c r="G113" s="11"/>
      <c r="H113" s="11"/>
      <c r="I113" s="174"/>
      <c r="J113" s="174"/>
      <c r="S113" s="11"/>
    </row>
    <row r="114" spans="1:19" ht="15">
      <c r="A114" s="63"/>
      <c r="B114" s="63"/>
      <c r="C114" s="63"/>
      <c r="D114" s="63"/>
      <c r="E114" s="63"/>
      <c r="F114" s="63"/>
      <c r="G114" s="11"/>
      <c r="H114" s="11"/>
      <c r="I114" s="174"/>
      <c r="J114" s="174"/>
      <c r="S114" s="11"/>
    </row>
    <row r="115" spans="1:19" ht="15">
      <c r="A115" s="63"/>
      <c r="B115" s="62"/>
      <c r="C115" s="62"/>
      <c r="D115" s="62"/>
      <c r="E115" s="62"/>
      <c r="F115" s="58"/>
      <c r="G115" s="11"/>
      <c r="H115" s="226"/>
      <c r="I115" s="174"/>
      <c r="J115" s="174"/>
      <c r="S115" s="11"/>
    </row>
    <row r="116" spans="1:19" ht="15">
      <c r="A116" s="11"/>
      <c r="B116" s="11"/>
      <c r="C116" s="11"/>
      <c r="D116" s="11"/>
      <c r="E116" s="11"/>
      <c r="F116" s="11"/>
      <c r="G116" s="11"/>
      <c r="H116" s="11"/>
      <c r="I116" s="174"/>
      <c r="J116" s="174"/>
      <c r="S116" s="11"/>
    </row>
    <row r="117" spans="1:19" ht="15">
      <c r="A117" s="115"/>
      <c r="B117" s="115"/>
      <c r="C117" s="113"/>
      <c r="D117" s="113"/>
      <c r="E117" s="113"/>
      <c r="F117" s="114"/>
      <c r="G117" s="114"/>
      <c r="H117" s="227"/>
      <c r="I117" s="62"/>
      <c r="J117" s="201"/>
      <c r="S117" s="11"/>
    </row>
    <row r="118" spans="1:19" ht="15">
      <c r="A118" s="115"/>
      <c r="B118" s="115"/>
      <c r="C118" s="113"/>
      <c r="D118" s="113"/>
      <c r="E118" s="113"/>
      <c r="F118" s="114"/>
      <c r="G118" s="114"/>
      <c r="H118" s="227"/>
      <c r="I118" s="191"/>
      <c r="J118" s="201"/>
      <c r="S118" s="11"/>
    </row>
    <row r="119" spans="1:19" ht="15">
      <c r="A119" s="113"/>
      <c r="B119" s="113"/>
      <c r="C119" s="113"/>
      <c r="D119" s="113"/>
      <c r="E119" s="113"/>
      <c r="F119" s="114"/>
      <c r="G119" s="114"/>
      <c r="H119" s="227"/>
      <c r="I119" s="62"/>
      <c r="J119" s="201"/>
      <c r="S119" s="11"/>
    </row>
    <row r="120" spans="1:19" ht="15">
      <c r="A120" s="113"/>
      <c r="B120" s="113"/>
      <c r="C120" s="113"/>
      <c r="D120" s="113"/>
      <c r="E120" s="115"/>
      <c r="F120" s="113"/>
      <c r="G120" s="11"/>
      <c r="H120" s="11"/>
      <c r="I120" s="191"/>
      <c r="J120" s="201"/>
      <c r="S120" s="11"/>
    </row>
    <row r="121" spans="1:10" ht="15">
      <c r="A121" s="115"/>
      <c r="B121" s="115"/>
      <c r="C121" s="115"/>
      <c r="D121" s="115"/>
      <c r="E121" s="115"/>
      <c r="F121" s="114"/>
      <c r="G121" s="11"/>
      <c r="H121" s="227"/>
      <c r="I121" s="62"/>
      <c r="J121" s="201"/>
    </row>
    <row r="122" spans="1:17" ht="15">
      <c r="A122" s="113"/>
      <c r="B122" s="113"/>
      <c r="C122" s="113"/>
      <c r="D122" s="113"/>
      <c r="E122" s="115"/>
      <c r="F122" s="118"/>
      <c r="G122" s="11"/>
      <c r="H122" s="59"/>
      <c r="I122" s="191"/>
      <c r="J122" s="201"/>
      <c r="K122" s="191"/>
      <c r="L122" s="201"/>
      <c r="M122" s="191"/>
      <c r="N122" s="11"/>
      <c r="O122" s="191"/>
      <c r="P122" s="11"/>
      <c r="Q122" s="63"/>
    </row>
    <row r="123" spans="1:17" ht="15">
      <c r="A123" s="113"/>
      <c r="B123" s="113"/>
      <c r="C123" s="113"/>
      <c r="D123" s="113"/>
      <c r="E123" s="113"/>
      <c r="F123" s="113"/>
      <c r="G123" s="11"/>
      <c r="H123" s="11"/>
      <c r="I123" s="62"/>
      <c r="J123" s="201"/>
      <c r="K123" s="62"/>
      <c r="L123" s="201"/>
      <c r="M123" s="62"/>
      <c r="N123" s="63"/>
      <c r="O123" s="11"/>
      <c r="P123" s="114"/>
      <c r="Q123" s="114"/>
    </row>
    <row r="124" spans="1:18" ht="15">
      <c r="A124" s="113"/>
      <c r="B124" s="228"/>
      <c r="C124" s="228"/>
      <c r="D124" s="228"/>
      <c r="E124" s="228"/>
      <c r="F124" s="228"/>
      <c r="G124" s="11"/>
      <c r="H124" s="11"/>
      <c r="I124" s="63"/>
      <c r="J124" s="63"/>
      <c r="K124" s="1"/>
      <c r="L124" s="1"/>
      <c r="M124" s="112"/>
      <c r="N124" s="112"/>
      <c r="O124" s="112"/>
      <c r="P124" s="112"/>
      <c r="Q124" s="112"/>
      <c r="R124" s="112"/>
    </row>
    <row r="125" spans="1:18" ht="15">
      <c r="A125" s="113"/>
      <c r="B125" s="228"/>
      <c r="C125" s="228"/>
      <c r="D125" s="228"/>
      <c r="E125" s="228"/>
      <c r="F125" s="115"/>
      <c r="G125" s="11"/>
      <c r="H125" s="229"/>
      <c r="I125" s="231"/>
      <c r="J125" s="231"/>
      <c r="K125" s="237"/>
      <c r="L125" s="237"/>
      <c r="M125" s="237"/>
      <c r="N125" s="237"/>
      <c r="O125" s="237"/>
      <c r="P125" s="237"/>
      <c r="Q125" s="237"/>
      <c r="R125" s="237"/>
    </row>
    <row r="126" spans="1:18" ht="15">
      <c r="A126" s="113"/>
      <c r="B126" s="115"/>
      <c r="C126" s="113"/>
      <c r="D126" s="115"/>
      <c r="E126" s="113"/>
      <c r="F126" s="114"/>
      <c r="G126" s="11"/>
      <c r="H126" s="227"/>
      <c r="I126" s="231"/>
      <c r="J126" s="231"/>
      <c r="K126" s="106"/>
      <c r="L126" s="106"/>
      <c r="M126" s="106"/>
      <c r="N126" s="106"/>
      <c r="O126" s="106"/>
      <c r="P126" s="106"/>
      <c r="Q126" s="106"/>
      <c r="R126" s="106"/>
    </row>
    <row r="127" spans="1:10" ht="15">
      <c r="A127" s="115"/>
      <c r="B127" s="115"/>
      <c r="C127" s="113"/>
      <c r="D127" s="113"/>
      <c r="E127" s="113"/>
      <c r="F127" s="114"/>
      <c r="G127" s="114"/>
      <c r="H127" s="227"/>
      <c r="I127" s="11"/>
      <c r="J127" s="11"/>
    </row>
    <row r="128" spans="1:10" ht="15">
      <c r="A128" s="115"/>
      <c r="B128" s="115"/>
      <c r="C128" s="113"/>
      <c r="D128" s="113"/>
      <c r="E128" s="113"/>
      <c r="F128" s="114"/>
      <c r="G128" s="114"/>
      <c r="H128" s="227"/>
      <c r="I128" s="109"/>
      <c r="J128" s="109"/>
    </row>
    <row r="129" spans="1:10" ht="15">
      <c r="A129" s="115"/>
      <c r="B129" s="115"/>
      <c r="C129" s="115"/>
      <c r="D129" s="115"/>
      <c r="E129" s="115"/>
      <c r="F129" s="114"/>
      <c r="G129" s="11"/>
      <c r="H129" s="59"/>
      <c r="I129" s="109"/>
      <c r="J129" s="109"/>
    </row>
    <row r="130" spans="1:10" ht="15">
      <c r="A130" s="115"/>
      <c r="B130" s="115"/>
      <c r="C130" s="115"/>
      <c r="D130" s="115"/>
      <c r="E130" s="115"/>
      <c r="F130" s="114"/>
      <c r="G130" s="11"/>
      <c r="H130" s="59"/>
      <c r="I130" s="109"/>
      <c r="J130" s="109"/>
    </row>
    <row r="131" spans="1:10" ht="15">
      <c r="A131" s="113"/>
      <c r="B131" s="113"/>
      <c r="C131" s="113"/>
      <c r="D131" s="113"/>
      <c r="E131" s="113"/>
      <c r="F131" s="118"/>
      <c r="G131" s="11"/>
      <c r="H131" s="11"/>
      <c r="I131" s="109"/>
      <c r="J131" s="109"/>
    </row>
    <row r="132" spans="1:10" ht="15">
      <c r="A132" s="115"/>
      <c r="B132" s="228"/>
      <c r="C132" s="228"/>
      <c r="D132" s="228"/>
      <c r="E132" s="228"/>
      <c r="F132" s="230"/>
      <c r="G132" s="11"/>
      <c r="H132" s="11"/>
      <c r="I132" s="109"/>
      <c r="J132" s="109"/>
    </row>
    <row r="133" spans="1:10" ht="15">
      <c r="A133" s="113"/>
      <c r="B133" s="113"/>
      <c r="C133" s="113"/>
      <c r="D133" s="113"/>
      <c r="E133" s="113"/>
      <c r="F133" s="114"/>
      <c r="G133" s="11"/>
      <c r="H133" s="59"/>
      <c r="I133" s="109"/>
      <c r="J133" s="109"/>
    </row>
    <row r="134" spans="1:10" ht="15">
      <c r="A134" s="115"/>
      <c r="B134" s="228"/>
      <c r="C134" s="228"/>
      <c r="D134" s="228"/>
      <c r="E134" s="228"/>
      <c r="F134" s="228"/>
      <c r="G134" s="11"/>
      <c r="H134" s="231"/>
      <c r="I134" s="109"/>
      <c r="J134" s="109"/>
    </row>
    <row r="135" spans="1:10" ht="15">
      <c r="A135" s="115"/>
      <c r="B135" s="115"/>
      <c r="C135" s="115"/>
      <c r="D135" s="115"/>
      <c r="E135" s="115"/>
      <c r="F135" s="115"/>
      <c r="G135" s="229"/>
      <c r="H135" s="229"/>
      <c r="I135" s="109"/>
      <c r="J135" s="109"/>
    </row>
    <row r="136" spans="1:10" ht="15">
      <c r="A136" s="115"/>
      <c r="B136" s="115"/>
      <c r="C136" s="115"/>
      <c r="D136" s="115"/>
      <c r="E136" s="115"/>
      <c r="F136" s="115"/>
      <c r="G136" s="229"/>
      <c r="H136" s="229"/>
      <c r="I136" s="109"/>
      <c r="J136" s="109"/>
    </row>
    <row r="137" spans="1:10" ht="15">
      <c r="A137" s="115"/>
      <c r="B137" s="115"/>
      <c r="C137" s="115"/>
      <c r="D137" s="115"/>
      <c r="E137" s="114"/>
      <c r="F137" s="120"/>
      <c r="G137" s="229"/>
      <c r="H137" s="232"/>
      <c r="I137" s="109"/>
      <c r="J137" s="109"/>
    </row>
    <row r="138" spans="1:10" ht="15">
      <c r="A138" s="115"/>
      <c r="B138" s="115"/>
      <c r="C138" s="115"/>
      <c r="D138" s="115"/>
      <c r="E138" s="114"/>
      <c r="F138" s="120"/>
      <c r="G138" s="11"/>
      <c r="H138" s="11"/>
      <c r="I138" s="109"/>
      <c r="J138" s="109"/>
    </row>
    <row r="139" spans="1:10" ht="15">
      <c r="A139" s="115"/>
      <c r="B139" s="115"/>
      <c r="C139" s="115"/>
      <c r="D139" s="115"/>
      <c r="E139" s="114"/>
      <c r="F139" s="120"/>
      <c r="G139" s="120"/>
      <c r="H139" s="232"/>
      <c r="I139" s="109"/>
      <c r="J139" s="109"/>
    </row>
    <row r="140" spans="1:10" ht="15">
      <c r="A140" s="113"/>
      <c r="B140" s="113"/>
      <c r="C140" s="115"/>
      <c r="D140" s="115"/>
      <c r="E140" s="115"/>
      <c r="F140" s="113"/>
      <c r="G140" s="11"/>
      <c r="H140" s="11"/>
      <c r="I140" s="109"/>
      <c r="J140" s="109"/>
    </row>
    <row r="141" spans="1:8" ht="15">
      <c r="A141" s="113"/>
      <c r="B141" s="113"/>
      <c r="C141" s="113"/>
      <c r="D141" s="113"/>
      <c r="E141" s="113"/>
      <c r="F141" s="113"/>
      <c r="G141" s="11"/>
      <c r="H141" s="11"/>
    </row>
    <row r="142" spans="1:8" ht="15">
      <c r="A142" s="113"/>
      <c r="B142" s="113"/>
      <c r="C142" s="113"/>
      <c r="D142" s="113"/>
      <c r="E142" s="113"/>
      <c r="F142" s="113"/>
      <c r="G142" s="11"/>
      <c r="H142" s="11"/>
    </row>
    <row r="143" spans="1:8" ht="15">
      <c r="A143" s="113"/>
      <c r="B143" s="113"/>
      <c r="C143" s="113"/>
      <c r="D143" s="113"/>
      <c r="E143" s="113"/>
      <c r="F143" s="233"/>
      <c r="G143" s="11"/>
      <c r="H143" s="123"/>
    </row>
    <row r="144" spans="1:8" ht="15">
      <c r="A144" s="113"/>
      <c r="B144" s="113"/>
      <c r="C144" s="113"/>
      <c r="D144" s="113"/>
      <c r="E144" s="113"/>
      <c r="F144" s="113"/>
      <c r="G144" s="11"/>
      <c r="H144" s="11"/>
    </row>
    <row r="145" spans="1:8" ht="15">
      <c r="A145" s="113"/>
      <c r="B145" s="113"/>
      <c r="C145" s="113"/>
      <c r="D145" s="113"/>
      <c r="E145" s="113"/>
      <c r="F145" s="233"/>
      <c r="G145" s="11"/>
      <c r="H145" s="11"/>
    </row>
    <row r="146" spans="1:8" ht="15">
      <c r="A146" s="63"/>
      <c r="B146" s="63"/>
      <c r="C146" s="63"/>
      <c r="D146" s="63"/>
      <c r="E146" s="63"/>
      <c r="F146" s="63"/>
      <c r="G146" s="11"/>
      <c r="H146" s="11"/>
    </row>
    <row r="147" spans="1:8" ht="15">
      <c r="A147" s="63"/>
      <c r="B147" s="63"/>
      <c r="C147" s="63"/>
      <c r="D147" s="63"/>
      <c r="E147" s="63"/>
      <c r="F147" s="63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63"/>
      <c r="B149" s="63"/>
      <c r="C149" s="63"/>
      <c r="D149" s="63"/>
      <c r="E149" s="63"/>
      <c r="F149" s="63"/>
      <c r="G149" s="63"/>
      <c r="H149" s="11"/>
    </row>
    <row r="150" spans="1:8" ht="15">
      <c r="A150" s="63"/>
      <c r="B150" s="63"/>
      <c r="C150" s="63"/>
      <c r="D150" s="63"/>
      <c r="E150" s="63"/>
      <c r="F150" s="63"/>
      <c r="G150" s="63"/>
      <c r="H15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Ingūna</dc:creator>
  <cp:keywords/>
  <dc:description/>
  <cp:lastModifiedBy>Sekretare</cp:lastModifiedBy>
  <cp:lastPrinted>2010-11-12T07:08:37Z</cp:lastPrinted>
  <dcterms:created xsi:type="dcterms:W3CDTF">2008-04-21T11:51:13Z</dcterms:created>
  <dcterms:modified xsi:type="dcterms:W3CDTF">2010-11-12T07:10:02Z</dcterms:modified>
  <cp:category/>
  <cp:version/>
  <cp:contentType/>
  <cp:contentStatus/>
</cp:coreProperties>
</file>