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8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<sst xmlns="http://schemas.openxmlformats.org/spreadsheetml/2006/main" count="136" uniqueCount="130">
  <si>
    <t>Plāns</t>
  </si>
  <si>
    <t>plāns ar gr.</t>
  </si>
  <si>
    <t xml:space="preserve">   kods</t>
  </si>
  <si>
    <t xml:space="preserve"> Koda nosaukums</t>
  </si>
  <si>
    <t>Plāns ar gr.</t>
  </si>
  <si>
    <t>01.000</t>
  </si>
  <si>
    <t>Vispārējie valdības dienesti</t>
  </si>
  <si>
    <t>01.100</t>
  </si>
  <si>
    <t>Izpildvara, likumdošanas vara,finanšu darbība</t>
  </si>
  <si>
    <t>01.720</t>
  </si>
  <si>
    <t>Pašvaldību budžetu parāda darījumi</t>
  </si>
  <si>
    <t>01.800</t>
  </si>
  <si>
    <t>Vispārēja rakstura transferti no v.budž.pašv.budžetam</t>
  </si>
  <si>
    <t>03.000</t>
  </si>
  <si>
    <t>Sabiedriskā kārtība un drošība</t>
  </si>
  <si>
    <t>03.100</t>
  </si>
  <si>
    <t>Policija</t>
  </si>
  <si>
    <t>03.200</t>
  </si>
  <si>
    <t>Ugunsdroš.,ugunsdzēsības,glābšanas dienesti</t>
  </si>
  <si>
    <t>03.300</t>
  </si>
  <si>
    <t>Tiesa un prokuratūras iestādes</t>
  </si>
  <si>
    <t>03.600</t>
  </si>
  <si>
    <t>Pārējie iepriekš neklas. sab.kārtības un dr.pak.</t>
  </si>
  <si>
    <t>04.000</t>
  </si>
  <si>
    <t>Ekonomiskā darbība</t>
  </si>
  <si>
    <t>04.100</t>
  </si>
  <si>
    <t>Vispārējā ekonomiska,komerciāla un nod. darbība</t>
  </si>
  <si>
    <t>04.200</t>
  </si>
  <si>
    <t>Lauksaimniecība(zemkopība),zivsaimniecība</t>
  </si>
  <si>
    <t>04.500</t>
  </si>
  <si>
    <t>Transports</t>
  </si>
  <si>
    <t>04.700</t>
  </si>
  <si>
    <t>Citas nozares</t>
  </si>
  <si>
    <t>04.900</t>
  </si>
  <si>
    <t>Pārējā citur neklasificēta   ekonomiskā darbība</t>
  </si>
  <si>
    <t>06.000</t>
  </si>
  <si>
    <t>Pašvaldības teritoriju un mājokļu apsaimniekošana</t>
  </si>
  <si>
    <t>06.200</t>
  </si>
  <si>
    <t>Teritoriju attīstība</t>
  </si>
  <si>
    <t>06.600</t>
  </si>
  <si>
    <t>Pārējā citur neklasificētā pašv.ter.un māj.aps.d.</t>
  </si>
  <si>
    <t>07.000</t>
  </si>
  <si>
    <t>Veselība</t>
  </si>
  <si>
    <t>07.600</t>
  </si>
  <si>
    <t>Pārējā citur neklasificētā veselības aprūpe</t>
  </si>
  <si>
    <t>08.000</t>
  </si>
  <si>
    <t>Atpūta,kultūra un reliģija</t>
  </si>
  <si>
    <t>08.100</t>
  </si>
  <si>
    <t>Sporta iestādes</t>
  </si>
  <si>
    <t>08.200</t>
  </si>
  <si>
    <t>Kultūra</t>
  </si>
  <si>
    <t>09.000</t>
  </si>
  <si>
    <t>Izglītība</t>
  </si>
  <si>
    <t>09.100</t>
  </si>
  <si>
    <t>Pirmsskolas izglītība un pamatizglītības 1.posms</t>
  </si>
  <si>
    <t>09.200</t>
  </si>
  <si>
    <t>Vispārējā un profesionālā izglītība</t>
  </si>
  <si>
    <t>09.500</t>
  </si>
  <si>
    <t>Līmeņos nedefinētā izglītība</t>
  </si>
  <si>
    <t>10.000</t>
  </si>
  <si>
    <t>Sociālā aizsardzība</t>
  </si>
  <si>
    <t>10.900</t>
  </si>
  <si>
    <t>P''arējā citur neklasificētā sociālā aizsardzība</t>
  </si>
  <si>
    <t>KOPĀ  IZDEVUMI:</t>
  </si>
  <si>
    <t>IEKŠĒJĀ FINANSĒŠANA</t>
  </si>
  <si>
    <t xml:space="preserve">            PAVISAM KOPĀ IZDEVUMI:</t>
  </si>
  <si>
    <t xml:space="preserve">   Kodi</t>
  </si>
  <si>
    <t xml:space="preserve">                         Rādītāji</t>
  </si>
  <si>
    <t>Atlīdzība</t>
  </si>
  <si>
    <t>Darba samaksa</t>
  </si>
  <si>
    <t>Piemaksas un prēmijas</t>
  </si>
  <si>
    <t>Atalgojums fiz.personām</t>
  </si>
  <si>
    <t>Darba devēja piešķirtie labumi un maksājumi</t>
  </si>
  <si>
    <t>Darba devēja vsaoi,sociāla rakstura pab.,komp.</t>
  </si>
  <si>
    <t>Valsts soc. apdroš.oblig. iemaksas - 23,59%</t>
  </si>
  <si>
    <t>Preces un pakalpojumi</t>
  </si>
  <si>
    <t>Komandējumi un dienesta braucieni</t>
  </si>
  <si>
    <t>Pakalpojumi</t>
  </si>
  <si>
    <t>Pasta,telefonu un citu sakaru pakalpojumi</t>
  </si>
  <si>
    <t>Izdevumi par komunālajiem pakalpojumiem</t>
  </si>
  <si>
    <t>Ar iestādes darb. un f-ju nodroš.saistītie pakalp.</t>
  </si>
  <si>
    <t>Remonta darbi un iestāžu uzturēšanas pak.</t>
  </si>
  <si>
    <t>Inform. tehnoloģijas pakalpojumi</t>
  </si>
  <si>
    <t>Īre un noma</t>
  </si>
  <si>
    <t>Citi pakalpojumi</t>
  </si>
  <si>
    <t>Krājumi,materiāli,enertgoresursi,biroja pr,inventārs</t>
  </si>
  <si>
    <t>Biroja preces un inventārs</t>
  </si>
  <si>
    <t>Kurināmais un enerģētiskie materiāli</t>
  </si>
  <si>
    <t>Zāles,ķimikālijas,lab.preces,med.ierīces,instrumenti</t>
  </si>
  <si>
    <t>Kārtējā remonta un iestāžu uzturēšanas mat.</t>
  </si>
  <si>
    <t>Pašvald.aprūpē un apgādē esošo pers.uzturēšana</t>
  </si>
  <si>
    <t>Mācību līzdekļi un materiāli</t>
  </si>
  <si>
    <t>Pārējās preces</t>
  </si>
  <si>
    <t>Grāmatas un žurnāli</t>
  </si>
  <si>
    <t>Budžeta iestāžu nodokļu maksājumi</t>
  </si>
  <si>
    <t>Procentu izdevumi</t>
  </si>
  <si>
    <t>Pārējo% maksājumi</t>
  </si>
  <si>
    <t>Pašvaldību budžetu % maksājumi VK</t>
  </si>
  <si>
    <t>Pamatkapitāla veidošana</t>
  </si>
  <si>
    <t>Licences,koncesijas un patenti,preču zīmes u.c.</t>
  </si>
  <si>
    <t>Pamatlīdzekļi</t>
  </si>
  <si>
    <t>Zeme,ēkas un būves</t>
  </si>
  <si>
    <t>Tehnoloģiskās iekārtas un mašīnas</t>
  </si>
  <si>
    <t>Pārējie pamatlīdzekļi</t>
  </si>
  <si>
    <t>PL izveidošana un nepabeigtā celtniecība</t>
  </si>
  <si>
    <t>Kapitālais remonts un rekonstrukcija</t>
  </si>
  <si>
    <t>Sociālie pabalsti</t>
  </si>
  <si>
    <t>Sociālie pabalsti naudā</t>
  </si>
  <si>
    <t>Valsts nodarbinātības pabalsti naudā</t>
  </si>
  <si>
    <t>Pabalsti un palīdzība trūcigiem iedzīvotājiem</t>
  </si>
  <si>
    <t>Garantētā minimālā ienākuma pabalsti naudā</t>
  </si>
  <si>
    <t>Dzīvokļa pabalsti naudā</t>
  </si>
  <si>
    <t>Valsts un pašvaldību budžeta maksājumi</t>
  </si>
  <si>
    <t>Sociālie pabalsti natūrā</t>
  </si>
  <si>
    <t>Pārējie pabalsti</t>
  </si>
  <si>
    <t>Transferti,dot.un mērķdot.pašvaldībām</t>
  </si>
  <si>
    <t>Pašvaldību budžeta kārtējo izdevumu transferti</t>
  </si>
  <si>
    <t xml:space="preserve">I Z D E V U M I   </t>
  </si>
  <si>
    <t>Pāvilostas novada domes</t>
  </si>
  <si>
    <t>priekšsēdētājs:</t>
  </si>
  <si>
    <t>U.Kristapsons</t>
  </si>
  <si>
    <t>Grozījumi Pāvilostas novada pašvaldības 2014.gada saistošajos noteikumos Nr.1</t>
  </si>
  <si>
    <t xml:space="preserve">     "Pāvilostas novada pašvaldības budžets 2014.gadam" </t>
  </si>
  <si>
    <t>1. Pielikums</t>
  </si>
  <si>
    <t>atbilstoši funkcionālajām kategorijām</t>
  </si>
  <si>
    <t>2. Pielikums</t>
  </si>
  <si>
    <t>Pāvilostas novada pašvaldības pamatbudžeta izdevumi</t>
  </si>
  <si>
    <t>atbilstoši ekonomiskajām funkcijām</t>
  </si>
  <si>
    <t>Pāvilostas  novada pašvaldības pamatbudžeta izdevumi</t>
  </si>
  <si>
    <t>groz.30.10.14.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</si>
</sst>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7" fillId="33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" fontId="7" fillId="33" borderId="17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3" fontId="7" fillId="34" borderId="17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1" fontId="7" fillId="34" borderId="1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3" fontId="10" fillId="35" borderId="16" xfId="0" applyNumberFormat="1" applyFont="1" applyFill="1" applyBorder="1" applyAlignment="1">
      <alignment/>
    </xf>
    <xf numFmtId="3" fontId="7" fillId="35" borderId="13" xfId="0" applyNumberFormat="1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1" fontId="7" fillId="35" borderId="13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7" fillId="36" borderId="25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3" fontId="10" fillId="36" borderId="14" xfId="0" applyNumberFormat="1" applyFont="1" applyFill="1" applyBorder="1" applyAlignment="1">
      <alignment/>
    </xf>
    <xf numFmtId="3" fontId="7" fillId="36" borderId="25" xfId="0" applyNumberFormat="1" applyFont="1" applyFill="1" applyBorder="1" applyAlignment="1">
      <alignment/>
    </xf>
    <xf numFmtId="3" fontId="4" fillId="36" borderId="25" xfId="0" applyNumberFormat="1" applyFont="1" applyFill="1" applyBorder="1" applyAlignment="1">
      <alignment/>
    </xf>
    <xf numFmtId="1" fontId="7" fillId="36" borderId="25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/>
    </xf>
    <xf numFmtId="0" fontId="7" fillId="37" borderId="25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3" fontId="7" fillId="37" borderId="14" xfId="0" applyNumberFormat="1" applyFont="1" applyFill="1" applyBorder="1" applyAlignment="1">
      <alignment/>
    </xf>
    <xf numFmtId="3" fontId="7" fillId="37" borderId="25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/>
    </xf>
    <xf numFmtId="1" fontId="7" fillId="37" borderId="25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3" fontId="7" fillId="34" borderId="16" xfId="0" applyNumberFormat="1" applyFont="1" applyFill="1" applyBorder="1" applyAlignment="1">
      <alignment/>
    </xf>
    <xf numFmtId="3" fontId="7" fillId="34" borderId="19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1" fontId="7" fillId="34" borderId="19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7" fillId="35" borderId="14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7" fillId="38" borderId="14" xfId="0" applyFont="1" applyFill="1" applyBorder="1" applyAlignment="1">
      <alignment/>
    </xf>
    <xf numFmtId="3" fontId="7" fillId="38" borderId="13" xfId="0" applyNumberFormat="1" applyFont="1" applyFill="1" applyBorder="1" applyAlignment="1">
      <alignment/>
    </xf>
    <xf numFmtId="3" fontId="8" fillId="38" borderId="15" xfId="0" applyNumberFormat="1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37" borderId="30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3" fontId="4" fillId="37" borderId="13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/>
    </xf>
    <xf numFmtId="1" fontId="4" fillId="37" borderId="13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" fontId="4" fillId="0" borderId="17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3" fillId="37" borderId="25" xfId="0" applyFont="1" applyFill="1" applyBorder="1" applyAlignment="1">
      <alignment/>
    </xf>
    <xf numFmtId="0" fontId="13" fillId="37" borderId="24" xfId="0" applyFont="1" applyFill="1" applyBorder="1" applyAlignment="1">
      <alignment/>
    </xf>
    <xf numFmtId="0" fontId="10" fillId="37" borderId="24" xfId="0" applyFon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0" xfId="0" applyFill="1" applyBorder="1" applyAlignment="1">
      <alignment/>
    </xf>
    <xf numFmtId="3" fontId="10" fillId="37" borderId="12" xfId="0" applyNumberFormat="1" applyFont="1" applyFill="1" applyBorder="1" applyAlignment="1">
      <alignment/>
    </xf>
    <xf numFmtId="0" fontId="13" fillId="39" borderId="13" xfId="0" applyFont="1" applyFill="1" applyBorder="1" applyAlignment="1">
      <alignment/>
    </xf>
    <xf numFmtId="0" fontId="13" fillId="39" borderId="15" xfId="0" applyFont="1" applyFill="1" applyBorder="1" applyAlignment="1">
      <alignment/>
    </xf>
    <xf numFmtId="0" fontId="10" fillId="39" borderId="15" xfId="0" applyFont="1" applyFill="1" applyBorder="1" applyAlignment="1">
      <alignment/>
    </xf>
    <xf numFmtId="0" fontId="0" fillId="39" borderId="15" xfId="0" applyFill="1" applyBorder="1" applyAlignment="1">
      <alignment/>
    </xf>
    <xf numFmtId="0" fontId="10" fillId="39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0" fillId="39" borderId="0" xfId="0" applyFill="1" applyBorder="1" applyAlignment="1">
      <alignment/>
    </xf>
    <xf numFmtId="0" fontId="10" fillId="39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3" fillId="37" borderId="13" xfId="0" applyFont="1" applyFill="1" applyBorder="1" applyAlignment="1">
      <alignment/>
    </xf>
    <xf numFmtId="0" fontId="13" fillId="37" borderId="15" xfId="0" applyFont="1" applyFill="1" applyBorder="1" applyAlignment="1">
      <alignment/>
    </xf>
    <xf numFmtId="0" fontId="10" fillId="37" borderId="15" xfId="0" applyFont="1" applyFill="1" applyBorder="1" applyAlignment="1">
      <alignment/>
    </xf>
    <xf numFmtId="0" fontId="10" fillId="37" borderId="13" xfId="0" applyFont="1" applyFill="1" applyBorder="1" applyAlignment="1">
      <alignment/>
    </xf>
    <xf numFmtId="0" fontId="13" fillId="39" borderId="17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10" fillId="39" borderId="17" xfId="0" applyFont="1" applyFill="1" applyBorder="1" applyAlignment="1">
      <alignment/>
    </xf>
    <xf numFmtId="0" fontId="13" fillId="39" borderId="13" xfId="0" applyFont="1" applyFill="1" applyBorder="1" applyAlignment="1">
      <alignment/>
    </xf>
    <xf numFmtId="0" fontId="13" fillId="39" borderId="15" xfId="0" applyFont="1" applyFill="1" applyBorder="1" applyAlignment="1">
      <alignment/>
    </xf>
    <xf numFmtId="0" fontId="10" fillId="39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3" fillId="39" borderId="25" xfId="0" applyFont="1" applyFill="1" applyBorder="1" applyAlignment="1">
      <alignment/>
    </xf>
    <xf numFmtId="0" fontId="13" fillId="39" borderId="24" xfId="0" applyFont="1" applyFill="1" applyBorder="1" applyAlignment="1">
      <alignment/>
    </xf>
    <xf numFmtId="0" fontId="10" fillId="39" borderId="24" xfId="0" applyFont="1" applyFill="1" applyBorder="1" applyAlignment="1">
      <alignment/>
    </xf>
    <xf numFmtId="0" fontId="0" fillId="39" borderId="16" xfId="0" applyFill="1" applyBorder="1" applyAlignment="1">
      <alignment/>
    </xf>
    <xf numFmtId="0" fontId="10" fillId="0" borderId="24" xfId="0" applyFont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24" xfId="0" applyFill="1" applyBorder="1" applyAlignment="1">
      <alignment/>
    </xf>
    <xf numFmtId="0" fontId="10" fillId="39" borderId="25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0" borderId="13" xfId="0" applyBorder="1" applyAlignment="1">
      <alignment/>
    </xf>
    <xf numFmtId="0" fontId="13" fillId="37" borderId="17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10" fillId="40" borderId="13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3" fillId="37" borderId="13" xfId="0" applyFont="1" applyFill="1" applyBorder="1" applyAlignment="1">
      <alignment/>
    </xf>
    <xf numFmtId="0" fontId="13" fillId="37" borderId="15" xfId="0" applyFont="1" applyFill="1" applyBorder="1" applyAlignment="1">
      <alignment/>
    </xf>
    <xf numFmtId="0" fontId="10" fillId="37" borderId="15" xfId="0" applyFont="1" applyFill="1" applyBorder="1" applyAlignment="1">
      <alignment/>
    </xf>
    <xf numFmtId="0" fontId="10" fillId="37" borderId="13" xfId="0" applyFont="1" applyFill="1" applyBorder="1" applyAlignment="1">
      <alignment/>
    </xf>
    <xf numFmtId="0" fontId="0" fillId="0" borderId="24" xfId="0" applyBorder="1" applyAlignment="1">
      <alignment/>
    </xf>
    <xf numFmtId="0" fontId="0" fillId="37" borderId="15" xfId="0" applyFill="1" applyBorder="1" applyAlignment="1">
      <alignment/>
    </xf>
    <xf numFmtId="0" fontId="4" fillId="41" borderId="10" xfId="0" applyFont="1" applyFill="1" applyBorder="1" applyAlignment="1">
      <alignment/>
    </xf>
    <xf numFmtId="0" fontId="6" fillId="41" borderId="11" xfId="0" applyFont="1" applyFill="1" applyBorder="1" applyAlignment="1">
      <alignment/>
    </xf>
    <xf numFmtId="0" fontId="4" fillId="41" borderId="11" xfId="0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3" fontId="10" fillId="41" borderId="11" xfId="0" applyNumberFormat="1" applyFont="1" applyFill="1" applyBorder="1" applyAlignment="1">
      <alignment/>
    </xf>
    <xf numFmtId="3" fontId="10" fillId="41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30" fillId="0" borderId="3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PageLayoutView="0" workbookViewId="0" topLeftCell="A40">
      <selection activeCell="C47" sqref="C47"/>
    </sheetView>
  </sheetViews>
  <sheetFormatPr defaultColWidth="9.140625" defaultRowHeight="15"/>
  <cols>
    <col min="7" max="7" width="10.140625" style="0" customWidth="1"/>
    <col min="8" max="8" width="9.7109375" style="0" customWidth="1"/>
    <col min="9" max="9" width="11.28125" style="0" customWidth="1"/>
  </cols>
  <sheetData>
    <row r="1" spans="10:18" ht="14.25">
      <c r="J1" s="177"/>
      <c r="K1" s="177"/>
      <c r="L1" s="191"/>
      <c r="M1" s="191"/>
      <c r="N1" s="191"/>
      <c r="O1" s="2"/>
      <c r="P1" s="191"/>
      <c r="Q1" s="191"/>
      <c r="R1" s="191"/>
    </row>
    <row r="2" spans="1:18" ht="14.25">
      <c r="A2" s="25" t="s">
        <v>123</v>
      </c>
      <c r="C2" s="1"/>
      <c r="D2" s="1"/>
      <c r="E2" s="1"/>
      <c r="F2" s="1"/>
      <c r="G2" s="1"/>
      <c r="H2" s="1"/>
      <c r="I2" s="1"/>
      <c r="J2" s="177"/>
      <c r="K2" s="177"/>
      <c r="L2" s="191"/>
      <c r="M2" s="191"/>
      <c r="N2" s="191"/>
      <c r="O2" s="2"/>
      <c r="P2" s="191"/>
      <c r="Q2" s="191"/>
      <c r="R2" s="191"/>
    </row>
    <row r="3" spans="2:18" ht="15">
      <c r="B3" s="4"/>
      <c r="C3" s="1"/>
      <c r="D3" s="1"/>
      <c r="E3" s="1"/>
      <c r="F3" s="1"/>
      <c r="G3" s="1"/>
      <c r="H3" s="1"/>
      <c r="I3" s="1"/>
      <c r="J3" s="177"/>
      <c r="K3" s="177"/>
      <c r="L3" s="191"/>
      <c r="M3" s="191"/>
      <c r="N3" s="191"/>
      <c r="O3" s="2"/>
      <c r="P3" s="191"/>
      <c r="Q3" s="191"/>
      <c r="R3" s="191"/>
    </row>
    <row r="4" spans="1:18" ht="15">
      <c r="A4" s="212" t="s">
        <v>121</v>
      </c>
      <c r="B4" s="212"/>
      <c r="C4" s="212"/>
      <c r="D4" s="212"/>
      <c r="E4" s="212"/>
      <c r="F4" s="212"/>
      <c r="G4" s="212"/>
      <c r="H4" s="212"/>
      <c r="I4" s="212"/>
      <c r="J4" s="177"/>
      <c r="K4" s="177"/>
      <c r="L4" s="177"/>
      <c r="M4" s="177"/>
      <c r="N4" s="177"/>
      <c r="O4" s="2"/>
      <c r="P4" s="191"/>
      <c r="Q4" s="191"/>
      <c r="R4" s="191"/>
    </row>
    <row r="5" spans="1:18" ht="15">
      <c r="A5" s="213" t="s">
        <v>122</v>
      </c>
      <c r="B5" s="213"/>
      <c r="C5" s="213"/>
      <c r="D5" s="213"/>
      <c r="E5" s="213"/>
      <c r="F5" s="213"/>
      <c r="G5" s="213"/>
      <c r="H5" s="213"/>
      <c r="I5" s="213"/>
      <c r="J5" s="177"/>
      <c r="K5" s="177"/>
      <c r="L5" s="177"/>
      <c r="M5" s="177"/>
      <c r="N5" s="177"/>
      <c r="O5" s="2"/>
      <c r="P5" s="191"/>
      <c r="Q5" s="191"/>
      <c r="R5" s="191"/>
    </row>
    <row r="6" spans="1:18" ht="14.25" customHeight="1">
      <c r="A6" s="212" t="s">
        <v>128</v>
      </c>
      <c r="B6" s="212"/>
      <c r="C6" s="212"/>
      <c r="D6" s="212"/>
      <c r="E6" s="212"/>
      <c r="F6" s="212"/>
      <c r="G6" s="212"/>
      <c r="H6" s="212"/>
      <c r="I6" s="212"/>
      <c r="J6" s="177"/>
      <c r="K6" s="177"/>
      <c r="L6" s="177"/>
      <c r="M6" s="177"/>
      <c r="N6" s="177"/>
      <c r="O6" s="2"/>
      <c r="P6" s="191"/>
      <c r="Q6" s="191"/>
      <c r="R6" s="191"/>
    </row>
    <row r="7" spans="1:18" ht="15.75" customHeight="1" thickBot="1">
      <c r="A7" s="211" t="s">
        <v>124</v>
      </c>
      <c r="B7" s="211"/>
      <c r="C7" s="211"/>
      <c r="D7" s="211"/>
      <c r="E7" s="211"/>
      <c r="F7" s="211"/>
      <c r="G7" s="211"/>
      <c r="H7" s="211"/>
      <c r="I7" s="211"/>
      <c r="J7" s="177"/>
      <c r="K7" s="177"/>
      <c r="L7" s="177"/>
      <c r="M7" s="177"/>
      <c r="N7" s="177"/>
      <c r="O7" s="2"/>
      <c r="P7" s="191"/>
      <c r="Q7" s="191"/>
      <c r="R7" s="191"/>
    </row>
    <row r="8" spans="1:18" ht="15" thickBot="1">
      <c r="A8" s="26" t="s">
        <v>2</v>
      </c>
      <c r="B8" s="26"/>
      <c r="C8" s="6" t="s">
        <v>3</v>
      </c>
      <c r="D8" s="6"/>
      <c r="E8" s="6"/>
      <c r="F8" s="27"/>
      <c r="G8" s="27" t="s">
        <v>0</v>
      </c>
      <c r="H8" s="28" t="s">
        <v>129</v>
      </c>
      <c r="I8" s="5" t="s">
        <v>4</v>
      </c>
      <c r="J8" s="177"/>
      <c r="K8" s="177"/>
      <c r="L8" s="177"/>
      <c r="M8" s="177"/>
      <c r="N8" s="177"/>
      <c r="O8" s="2"/>
      <c r="P8" s="191"/>
      <c r="Q8" s="191"/>
      <c r="R8" s="191"/>
    </row>
    <row r="9" spans="1:18" ht="14.25">
      <c r="A9" s="29"/>
      <c r="B9" s="30"/>
      <c r="C9" s="2"/>
      <c r="D9" s="2"/>
      <c r="E9" s="2"/>
      <c r="F9" s="31"/>
      <c r="G9" s="32"/>
      <c r="H9" s="33"/>
      <c r="I9" s="8"/>
      <c r="J9" s="177"/>
      <c r="K9" s="177"/>
      <c r="L9" s="177"/>
      <c r="M9" s="177"/>
      <c r="N9" s="177"/>
      <c r="O9" s="2"/>
      <c r="P9" s="191"/>
      <c r="Q9" s="191"/>
      <c r="R9" s="191"/>
    </row>
    <row r="10" spans="1:18" ht="14.25">
      <c r="A10" s="34" t="s">
        <v>5</v>
      </c>
      <c r="B10" s="35" t="s">
        <v>6</v>
      </c>
      <c r="C10" s="36"/>
      <c r="D10" s="36"/>
      <c r="E10" s="36"/>
      <c r="F10" s="37"/>
      <c r="G10" s="38">
        <f>G11+G12+G13</f>
        <v>472605</v>
      </c>
      <c r="H10" s="39">
        <f>H11+H12+H13</f>
        <v>23993</v>
      </c>
      <c r="I10" s="40">
        <f aca="true" t="shared" si="0" ref="I10:I15">SUM(G10:H10)</f>
        <v>496598</v>
      </c>
      <c r="J10" s="208"/>
      <c r="K10" s="209"/>
      <c r="L10" s="208"/>
      <c r="M10" s="3"/>
      <c r="N10" s="2"/>
      <c r="O10" s="210"/>
      <c r="P10" s="210"/>
      <c r="Q10" s="210"/>
      <c r="R10" s="210"/>
    </row>
    <row r="11" spans="1:18" ht="14.25">
      <c r="A11" s="9" t="s">
        <v>7</v>
      </c>
      <c r="B11" s="14" t="s">
        <v>8</v>
      </c>
      <c r="C11" s="14"/>
      <c r="D11" s="14"/>
      <c r="E11" s="14"/>
      <c r="F11" s="41"/>
      <c r="G11" s="42">
        <v>305431</v>
      </c>
      <c r="H11" s="43">
        <v>17997</v>
      </c>
      <c r="I11" s="21">
        <f t="shared" si="0"/>
        <v>323428</v>
      </c>
      <c r="J11" s="208"/>
      <c r="K11" s="209"/>
      <c r="L11" s="208"/>
      <c r="M11" s="3"/>
      <c r="N11" s="2"/>
      <c r="O11" s="210"/>
      <c r="P11" s="210"/>
      <c r="Q11" s="210"/>
      <c r="R11" s="210"/>
    </row>
    <row r="12" spans="1:18" ht="14.25">
      <c r="A12" s="15" t="s">
        <v>9</v>
      </c>
      <c r="B12" s="11" t="s">
        <v>10</v>
      </c>
      <c r="C12" s="11"/>
      <c r="D12" s="11"/>
      <c r="E12" s="11"/>
      <c r="F12" s="44"/>
      <c r="G12" s="45">
        <v>103474</v>
      </c>
      <c r="H12" s="46">
        <v>2996</v>
      </c>
      <c r="I12" s="47">
        <f t="shared" si="0"/>
        <v>106470</v>
      </c>
      <c r="J12" s="14"/>
      <c r="K12" s="2"/>
      <c r="L12" s="2"/>
      <c r="M12" s="2"/>
      <c r="N12" s="2"/>
      <c r="O12" s="2"/>
      <c r="P12" s="2"/>
      <c r="Q12" s="2"/>
      <c r="R12" s="2"/>
    </row>
    <row r="13" spans="1:18" ht="14.25">
      <c r="A13" s="9" t="s">
        <v>11</v>
      </c>
      <c r="B13" s="11" t="s">
        <v>12</v>
      </c>
      <c r="C13" s="11"/>
      <c r="D13" s="11"/>
      <c r="E13" s="11"/>
      <c r="F13" s="44"/>
      <c r="G13" s="42">
        <v>63700</v>
      </c>
      <c r="H13" s="43">
        <v>3000</v>
      </c>
      <c r="I13" s="21">
        <f t="shared" si="0"/>
        <v>66700</v>
      </c>
      <c r="J13" s="14"/>
      <c r="K13" s="2"/>
      <c r="L13" s="2"/>
      <c r="M13" s="2"/>
      <c r="N13" s="2"/>
      <c r="O13" s="2"/>
      <c r="P13" s="2"/>
      <c r="Q13" s="2"/>
      <c r="R13" s="2"/>
    </row>
    <row r="14" spans="1:18" ht="14.25">
      <c r="A14" s="48" t="s">
        <v>13</v>
      </c>
      <c r="B14" s="49" t="s">
        <v>14</v>
      </c>
      <c r="C14" s="50"/>
      <c r="D14" s="50"/>
      <c r="E14" s="50"/>
      <c r="F14" s="51"/>
      <c r="G14" s="52">
        <f>G15+G17+G18+G16</f>
        <v>74968</v>
      </c>
      <c r="H14" s="53">
        <f>H15+H17+H18+H16</f>
        <v>0</v>
      </c>
      <c r="I14" s="54">
        <f t="shared" si="0"/>
        <v>74968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ht="14.25">
      <c r="A15" s="15" t="s">
        <v>15</v>
      </c>
      <c r="B15" s="11" t="s">
        <v>16</v>
      </c>
      <c r="C15" s="11"/>
      <c r="D15" s="11"/>
      <c r="E15" s="11"/>
      <c r="F15" s="44"/>
      <c r="G15" s="45">
        <v>34758</v>
      </c>
      <c r="H15" s="41"/>
      <c r="I15" s="47">
        <f t="shared" si="0"/>
        <v>34758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9" t="s">
        <v>17</v>
      </c>
      <c r="B16" s="11" t="s">
        <v>18</v>
      </c>
      <c r="C16" s="11"/>
      <c r="D16" s="11"/>
      <c r="E16" s="11"/>
      <c r="F16" s="10"/>
      <c r="G16" s="9">
        <v>8170</v>
      </c>
      <c r="H16" s="10"/>
      <c r="I16" s="9">
        <f>SUM(G16:H16)</f>
        <v>8170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4.25">
      <c r="A17" s="9" t="s">
        <v>19</v>
      </c>
      <c r="B17" s="11" t="s">
        <v>20</v>
      </c>
      <c r="C17" s="11"/>
      <c r="D17" s="11"/>
      <c r="E17" s="11"/>
      <c r="F17" s="44"/>
      <c r="G17" s="42">
        <v>19572</v>
      </c>
      <c r="H17" s="44"/>
      <c r="I17" s="21">
        <f aca="true" t="shared" si="1" ref="I17:I23">SUM(G17:H17)</f>
        <v>19572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ht="14.25">
      <c r="A18" s="9" t="s">
        <v>21</v>
      </c>
      <c r="B18" s="11" t="s">
        <v>22</v>
      </c>
      <c r="C18" s="11"/>
      <c r="D18" s="11"/>
      <c r="E18" s="11"/>
      <c r="F18" s="44"/>
      <c r="G18" s="42">
        <v>12468</v>
      </c>
      <c r="H18" s="44"/>
      <c r="I18" s="21">
        <f t="shared" si="1"/>
        <v>12468</v>
      </c>
      <c r="J18" s="2"/>
      <c r="K18" s="2"/>
      <c r="L18" s="2"/>
      <c r="M18" s="2"/>
      <c r="N18" s="2"/>
      <c r="O18" s="2"/>
      <c r="P18" s="2"/>
      <c r="Q18" s="2"/>
      <c r="R18" s="2"/>
    </row>
    <row r="19" spans="1:9" ht="14.25">
      <c r="A19" s="55" t="s">
        <v>23</v>
      </c>
      <c r="B19" s="18" t="s">
        <v>24</v>
      </c>
      <c r="C19" s="18"/>
      <c r="D19" s="18"/>
      <c r="E19" s="18"/>
      <c r="F19" s="56"/>
      <c r="G19" s="57">
        <f>G20+G21+G22+G23+G24</f>
        <v>590915</v>
      </c>
      <c r="H19" s="58">
        <f>H20+H21+H22+H23+H24</f>
        <v>-19185</v>
      </c>
      <c r="I19" s="22">
        <f t="shared" si="1"/>
        <v>571730</v>
      </c>
    </row>
    <row r="20" spans="1:9" ht="14.25">
      <c r="A20" s="9" t="s">
        <v>25</v>
      </c>
      <c r="B20" s="11" t="s">
        <v>26</v>
      </c>
      <c r="C20" s="11"/>
      <c r="D20" s="11"/>
      <c r="E20" s="11"/>
      <c r="F20" s="44"/>
      <c r="G20" s="42">
        <v>33480</v>
      </c>
      <c r="H20" s="59">
        <v>1808</v>
      </c>
      <c r="I20" s="21">
        <f t="shared" si="1"/>
        <v>35288</v>
      </c>
    </row>
    <row r="21" spans="1:9" ht="14.25">
      <c r="A21" s="15" t="s">
        <v>27</v>
      </c>
      <c r="B21" s="11" t="s">
        <v>28</v>
      </c>
      <c r="C21" s="11"/>
      <c r="D21" s="11"/>
      <c r="E21" s="11"/>
      <c r="F21" s="44"/>
      <c r="G21" s="45">
        <v>34914</v>
      </c>
      <c r="H21" s="46">
        <v>2000</v>
      </c>
      <c r="I21" s="47">
        <f t="shared" si="1"/>
        <v>36914</v>
      </c>
    </row>
    <row r="22" spans="1:9" ht="14.25">
      <c r="A22" s="9" t="s">
        <v>29</v>
      </c>
      <c r="B22" s="14" t="s">
        <v>30</v>
      </c>
      <c r="C22" s="14"/>
      <c r="D22" s="14"/>
      <c r="E22" s="14"/>
      <c r="F22" s="41"/>
      <c r="G22" s="42">
        <v>157033</v>
      </c>
      <c r="H22" s="59">
        <v>6700</v>
      </c>
      <c r="I22" s="42">
        <f t="shared" si="1"/>
        <v>163733</v>
      </c>
    </row>
    <row r="23" spans="1:9" ht="14.25">
      <c r="A23" s="9" t="s">
        <v>31</v>
      </c>
      <c r="B23" s="11" t="s">
        <v>32</v>
      </c>
      <c r="C23" s="11"/>
      <c r="D23" s="11"/>
      <c r="E23" s="11"/>
      <c r="F23" s="44"/>
      <c r="G23" s="42">
        <v>338517</v>
      </c>
      <c r="H23" s="59">
        <v>-27693</v>
      </c>
      <c r="I23" s="21">
        <f t="shared" si="1"/>
        <v>310824</v>
      </c>
    </row>
    <row r="24" spans="1:9" ht="14.25">
      <c r="A24" s="9" t="s">
        <v>33</v>
      </c>
      <c r="B24" s="14" t="s">
        <v>34</v>
      </c>
      <c r="C24" s="14"/>
      <c r="D24" s="14"/>
      <c r="E24" s="14"/>
      <c r="F24" s="41"/>
      <c r="G24" s="42">
        <v>26971</v>
      </c>
      <c r="H24" s="59">
        <v>-2000</v>
      </c>
      <c r="I24" s="21">
        <f aca="true" t="shared" si="2" ref="I24:I36">SUM(G24:H24)</f>
        <v>24971</v>
      </c>
    </row>
    <row r="25" spans="1:9" ht="14.25">
      <c r="A25" s="60" t="s">
        <v>35</v>
      </c>
      <c r="B25" s="61" t="s">
        <v>36</v>
      </c>
      <c r="C25" s="62"/>
      <c r="D25" s="62"/>
      <c r="E25" s="62"/>
      <c r="F25" s="63"/>
      <c r="G25" s="64">
        <f>G26+G27</f>
        <v>107040</v>
      </c>
      <c r="H25" s="65">
        <f>H26+H27</f>
        <v>0</v>
      </c>
      <c r="I25" s="66">
        <f t="shared" si="2"/>
        <v>107040</v>
      </c>
    </row>
    <row r="26" spans="1:9" ht="14.25">
      <c r="A26" s="15" t="s">
        <v>37</v>
      </c>
      <c r="B26" s="14" t="s">
        <v>38</v>
      </c>
      <c r="C26" s="14"/>
      <c r="D26" s="14"/>
      <c r="E26" s="14"/>
      <c r="F26" s="41"/>
      <c r="G26" s="45">
        <v>107040</v>
      </c>
      <c r="H26" s="67"/>
      <c r="I26" s="47">
        <f t="shared" si="2"/>
        <v>107040</v>
      </c>
    </row>
    <row r="27" spans="1:9" ht="14.25">
      <c r="A27" s="9" t="s">
        <v>39</v>
      </c>
      <c r="B27" s="11" t="s">
        <v>40</v>
      </c>
      <c r="C27" s="11"/>
      <c r="D27" s="11"/>
      <c r="E27" s="11"/>
      <c r="F27" s="44"/>
      <c r="G27" s="42">
        <v>0</v>
      </c>
      <c r="H27" s="68"/>
      <c r="I27" s="21">
        <f t="shared" si="2"/>
        <v>0</v>
      </c>
    </row>
    <row r="28" spans="1:9" ht="14.25">
      <c r="A28" s="69" t="s">
        <v>41</v>
      </c>
      <c r="B28" s="70" t="s">
        <v>42</v>
      </c>
      <c r="C28" s="70"/>
      <c r="D28" s="70"/>
      <c r="E28" s="70"/>
      <c r="F28" s="71"/>
      <c r="G28" s="72">
        <f>G29</f>
        <v>2679</v>
      </c>
      <c r="H28" s="73">
        <f>H29</f>
        <v>0</v>
      </c>
      <c r="I28" s="74">
        <f t="shared" si="2"/>
        <v>2679</v>
      </c>
    </row>
    <row r="29" spans="1:9" ht="14.25">
      <c r="A29" s="9" t="s">
        <v>43</v>
      </c>
      <c r="B29" s="11" t="s">
        <v>44</v>
      </c>
      <c r="C29" s="11"/>
      <c r="D29" s="11"/>
      <c r="E29" s="11"/>
      <c r="F29" s="44"/>
      <c r="G29" s="42">
        <v>2679</v>
      </c>
      <c r="H29" s="43"/>
      <c r="I29" s="21">
        <f t="shared" si="2"/>
        <v>2679</v>
      </c>
    </row>
    <row r="30" spans="1:9" ht="14.25">
      <c r="A30" s="34" t="s">
        <v>45</v>
      </c>
      <c r="B30" s="75" t="s">
        <v>46</v>
      </c>
      <c r="C30" s="75"/>
      <c r="D30" s="75"/>
      <c r="E30" s="75"/>
      <c r="F30" s="76"/>
      <c r="G30" s="77">
        <f>G31+G32</f>
        <v>315438</v>
      </c>
      <c r="H30" s="78">
        <f>H31+H32</f>
        <v>0</v>
      </c>
      <c r="I30" s="79">
        <f t="shared" si="2"/>
        <v>315438</v>
      </c>
    </row>
    <row r="31" spans="1:9" ht="14.25">
      <c r="A31" s="9" t="s">
        <v>47</v>
      </c>
      <c r="B31" s="11" t="s">
        <v>48</v>
      </c>
      <c r="C31" s="11"/>
      <c r="D31" s="11"/>
      <c r="E31" s="11"/>
      <c r="F31" s="10"/>
      <c r="G31" s="9">
        <v>60701</v>
      </c>
      <c r="H31" s="9"/>
      <c r="I31" s="21">
        <f t="shared" si="2"/>
        <v>60701</v>
      </c>
    </row>
    <row r="32" spans="1:9" ht="14.25">
      <c r="A32" s="15" t="s">
        <v>49</v>
      </c>
      <c r="B32" s="14" t="s">
        <v>50</v>
      </c>
      <c r="C32" s="14"/>
      <c r="D32" s="14"/>
      <c r="E32" s="14"/>
      <c r="F32" s="13"/>
      <c r="G32" s="15">
        <v>254737</v>
      </c>
      <c r="H32" s="16"/>
      <c r="I32" s="47">
        <f t="shared" si="2"/>
        <v>254737</v>
      </c>
    </row>
    <row r="33" spans="1:9" ht="14.25">
      <c r="A33" s="48" t="s">
        <v>51</v>
      </c>
      <c r="B33" s="80" t="s">
        <v>52</v>
      </c>
      <c r="C33" s="80"/>
      <c r="D33" s="81"/>
      <c r="E33" s="81"/>
      <c r="F33" s="82"/>
      <c r="G33" s="48">
        <f>G34+G36+G35</f>
        <v>1183156</v>
      </c>
      <c r="H33" s="83">
        <f>H34+H36+H35</f>
        <v>8626</v>
      </c>
      <c r="I33" s="54">
        <f t="shared" si="2"/>
        <v>1191782</v>
      </c>
    </row>
    <row r="34" spans="1:9" ht="14.25">
      <c r="A34" s="20" t="s">
        <v>53</v>
      </c>
      <c r="B34" s="23" t="s">
        <v>54</v>
      </c>
      <c r="C34" s="23"/>
      <c r="D34" s="23"/>
      <c r="E34" s="23"/>
      <c r="F34" s="19"/>
      <c r="G34" s="20">
        <v>323569</v>
      </c>
      <c r="H34" s="84">
        <v>8626</v>
      </c>
      <c r="I34" s="85">
        <f t="shared" si="2"/>
        <v>332195</v>
      </c>
    </row>
    <row r="35" spans="1:9" ht="14.25">
      <c r="A35" s="9" t="s">
        <v>55</v>
      </c>
      <c r="B35" s="11" t="s">
        <v>56</v>
      </c>
      <c r="C35" s="11"/>
      <c r="D35" s="11"/>
      <c r="E35" s="11"/>
      <c r="F35" s="10"/>
      <c r="G35" s="9">
        <v>761989</v>
      </c>
      <c r="H35" s="12"/>
      <c r="I35" s="21">
        <f t="shared" si="2"/>
        <v>761989</v>
      </c>
    </row>
    <row r="36" spans="1:9" ht="14.25">
      <c r="A36" s="20" t="s">
        <v>57</v>
      </c>
      <c r="B36" s="23" t="s">
        <v>58</v>
      </c>
      <c r="C36" s="23"/>
      <c r="D36" s="23"/>
      <c r="E36" s="23"/>
      <c r="F36" s="19"/>
      <c r="G36" s="20">
        <v>97598</v>
      </c>
      <c r="H36" s="20"/>
      <c r="I36" s="85">
        <f t="shared" si="2"/>
        <v>97598</v>
      </c>
    </row>
    <row r="37" spans="1:9" ht="14.25">
      <c r="A37" s="86" t="s">
        <v>59</v>
      </c>
      <c r="B37" s="87" t="s">
        <v>60</v>
      </c>
      <c r="C37" s="87"/>
      <c r="D37" s="87"/>
      <c r="E37" s="87"/>
      <c r="F37" s="88"/>
      <c r="G37" s="89">
        <f>G38</f>
        <v>172321</v>
      </c>
      <c r="H37" s="90">
        <f>H38</f>
        <v>-3000</v>
      </c>
      <c r="I37" s="89">
        <f>SUM(G37:H37)</f>
        <v>169321</v>
      </c>
    </row>
    <row r="38" spans="1:9" ht="15" thickBot="1">
      <c r="A38" s="91" t="s">
        <v>61</v>
      </c>
      <c r="B38" s="92" t="s">
        <v>62</v>
      </c>
      <c r="C38" s="93"/>
      <c r="D38" s="94"/>
      <c r="E38" s="93"/>
      <c r="F38" s="95"/>
      <c r="G38" s="96">
        <v>172321</v>
      </c>
      <c r="H38" s="97">
        <v>-3000</v>
      </c>
      <c r="I38" s="98">
        <f>SUM(G38:H38)</f>
        <v>169321</v>
      </c>
    </row>
    <row r="39" spans="1:9" ht="14.25">
      <c r="A39" s="99"/>
      <c r="B39" s="100"/>
      <c r="C39" s="100"/>
      <c r="D39" s="100"/>
      <c r="E39" s="100"/>
      <c r="F39" s="101"/>
      <c r="G39" s="17"/>
      <c r="H39" s="100"/>
      <c r="I39" s="17"/>
    </row>
    <row r="40" spans="1:9" ht="14.25">
      <c r="A40" s="99"/>
      <c r="B40" s="100"/>
      <c r="C40" s="100"/>
      <c r="D40" s="102" t="s">
        <v>63</v>
      </c>
      <c r="E40" s="100"/>
      <c r="F40" s="103"/>
      <c r="G40" s="104">
        <f>G10+G14+G19+G25+G28+G30+G37+G33</f>
        <v>2919122</v>
      </c>
      <c r="H40" s="104">
        <f>H10+H14+H19+H25+H28+H30+H37+H33</f>
        <v>10434</v>
      </c>
      <c r="I40" s="104">
        <f>I10+I14+I19+I25+I28+I30+I37+I33</f>
        <v>2929556</v>
      </c>
    </row>
    <row r="41" spans="1:9" ht="14.25">
      <c r="A41" s="105"/>
      <c r="B41" s="106" t="s">
        <v>64</v>
      </c>
      <c r="C41" s="106"/>
      <c r="D41" s="106"/>
      <c r="E41" s="106"/>
      <c r="F41" s="107"/>
      <c r="G41" s="108"/>
      <c r="H41" s="109"/>
      <c r="I41" s="110">
        <f>SUM(G41:H41)</f>
        <v>0</v>
      </c>
    </row>
    <row r="42" spans="1:9" ht="14.25">
      <c r="A42" s="99"/>
      <c r="B42" s="100"/>
      <c r="C42" s="102" t="s">
        <v>65</v>
      </c>
      <c r="D42" s="102"/>
      <c r="E42" s="102"/>
      <c r="F42" s="103"/>
      <c r="G42" s="104">
        <f>SUM(G40:G41)</f>
        <v>2919122</v>
      </c>
      <c r="H42" s="111">
        <f>SUM(H40:H41)</f>
        <v>10434</v>
      </c>
      <c r="I42" s="112">
        <f>SUM(G42:H42)</f>
        <v>2929556</v>
      </c>
    </row>
    <row r="43" spans="1:9" ht="15" thickBot="1">
      <c r="A43" s="24"/>
      <c r="B43" s="113"/>
      <c r="C43" s="113"/>
      <c r="D43" s="113"/>
      <c r="E43" s="113"/>
      <c r="F43" s="114"/>
      <c r="G43" s="115"/>
      <c r="H43" s="114"/>
      <c r="I43" s="115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51" spans="1:3" ht="14.25">
      <c r="A51" t="s">
        <v>125</v>
      </c>
      <c r="C51" s="1"/>
    </row>
    <row r="52" spans="1:9" ht="15">
      <c r="A52" s="212" t="s">
        <v>121</v>
      </c>
      <c r="B52" s="212"/>
      <c r="C52" s="212"/>
      <c r="D52" s="212"/>
      <c r="E52" s="212"/>
      <c r="F52" s="212"/>
      <c r="G52" s="212"/>
      <c r="H52" s="212"/>
      <c r="I52" s="212"/>
    </row>
    <row r="53" spans="1:9" ht="15">
      <c r="A53" s="213" t="s">
        <v>122</v>
      </c>
      <c r="B53" s="213"/>
      <c r="C53" s="213"/>
      <c r="D53" s="213"/>
      <c r="E53" s="213"/>
      <c r="F53" s="213"/>
      <c r="G53" s="213"/>
      <c r="H53" s="213"/>
      <c r="I53" s="213"/>
    </row>
    <row r="54" spans="1:9" ht="15">
      <c r="A54" s="212" t="s">
        <v>126</v>
      </c>
      <c r="B54" s="212"/>
      <c r="C54" s="212"/>
      <c r="D54" s="212"/>
      <c r="E54" s="212"/>
      <c r="F54" s="212"/>
      <c r="G54" s="212"/>
      <c r="H54" s="212"/>
      <c r="I54" s="212"/>
    </row>
    <row r="55" spans="1:9" ht="15.75" thickBot="1">
      <c r="A55" s="211" t="s">
        <v>127</v>
      </c>
      <c r="B55" s="211"/>
      <c r="C55" s="211"/>
      <c r="D55" s="211"/>
      <c r="E55" s="211"/>
      <c r="F55" s="211"/>
      <c r="G55" s="211"/>
      <c r="H55" s="211"/>
      <c r="I55" s="211"/>
    </row>
    <row r="56" spans="1:9" ht="15" thickBot="1">
      <c r="A56" s="5" t="s">
        <v>66</v>
      </c>
      <c r="B56" s="6" t="s">
        <v>67</v>
      </c>
      <c r="C56" s="6"/>
      <c r="D56" s="116"/>
      <c r="E56" s="116"/>
      <c r="F56" s="27"/>
      <c r="G56" s="7" t="s">
        <v>0</v>
      </c>
      <c r="H56" s="117" t="s">
        <v>129</v>
      </c>
      <c r="I56" s="118" t="s">
        <v>1</v>
      </c>
    </row>
    <row r="57" spans="1:9" ht="14.25">
      <c r="A57" s="119">
        <v>1000</v>
      </c>
      <c r="B57" s="120" t="s">
        <v>68</v>
      </c>
      <c r="C57" s="121"/>
      <c r="D57" s="122"/>
      <c r="E57" s="122"/>
      <c r="F57" s="123"/>
      <c r="G57" s="124">
        <f>G58+G63</f>
        <v>1457598</v>
      </c>
      <c r="H57" s="124">
        <f>H58+H63</f>
        <v>40893</v>
      </c>
      <c r="I57" s="124">
        <f>I58+I63</f>
        <v>1498491</v>
      </c>
    </row>
    <row r="58" spans="1:9" ht="14.25">
      <c r="A58" s="125">
        <v>1100</v>
      </c>
      <c r="B58" s="126" t="s">
        <v>69</v>
      </c>
      <c r="C58" s="127"/>
      <c r="D58" s="128"/>
      <c r="E58" s="128"/>
      <c r="F58" s="128"/>
      <c r="G58" s="129">
        <f>G59+G60+G61+G62</f>
        <v>1153451</v>
      </c>
      <c r="H58" s="129">
        <f>H59+H60+H61+H62</f>
        <v>7355</v>
      </c>
      <c r="I58" s="129">
        <f>I59+I60+I61+I62</f>
        <v>1160806</v>
      </c>
    </row>
    <row r="59" spans="1:9" ht="14.25">
      <c r="A59" s="130">
        <v>1110</v>
      </c>
      <c r="B59" s="131" t="s">
        <v>69</v>
      </c>
      <c r="C59" s="132"/>
      <c r="D59" s="133"/>
      <c r="E59" s="133"/>
      <c r="F59" s="100"/>
      <c r="G59" s="134">
        <v>1086741</v>
      </c>
      <c r="H59" s="134">
        <v>7409</v>
      </c>
      <c r="I59" s="134">
        <f>SUM(G59:H59)</f>
        <v>1094150</v>
      </c>
    </row>
    <row r="60" spans="1:9" ht="14.25">
      <c r="A60" s="130">
        <v>1140</v>
      </c>
      <c r="B60" s="131" t="s">
        <v>70</v>
      </c>
      <c r="C60" s="132"/>
      <c r="D60" s="133"/>
      <c r="E60" s="133"/>
      <c r="F60" s="135"/>
      <c r="G60" s="134">
        <v>17007</v>
      </c>
      <c r="H60" s="134">
        <v>271</v>
      </c>
      <c r="I60" s="134">
        <f>SUM(G60:H60)</f>
        <v>17278</v>
      </c>
    </row>
    <row r="61" spans="1:9" ht="14.25">
      <c r="A61" s="136">
        <v>1150</v>
      </c>
      <c r="B61" s="137" t="s">
        <v>71</v>
      </c>
      <c r="C61" s="138"/>
      <c r="D61" s="138"/>
      <c r="E61" s="2"/>
      <c r="F61" s="100"/>
      <c r="G61" s="139">
        <v>48118</v>
      </c>
      <c r="H61" s="139">
        <v>-359</v>
      </c>
      <c r="I61" s="139">
        <f>SUM(G61:H61)</f>
        <v>47759</v>
      </c>
    </row>
    <row r="62" spans="1:9" ht="14.25">
      <c r="A62" s="130">
        <v>1170</v>
      </c>
      <c r="B62" s="131" t="s">
        <v>72</v>
      </c>
      <c r="C62" s="132"/>
      <c r="D62" s="132"/>
      <c r="E62" s="133"/>
      <c r="F62" s="135"/>
      <c r="G62" s="134">
        <v>1585</v>
      </c>
      <c r="H62" s="134">
        <v>34</v>
      </c>
      <c r="I62" s="134">
        <f>SUM(G62:H62)</f>
        <v>1619</v>
      </c>
    </row>
    <row r="63" spans="1:9" ht="14.25">
      <c r="A63" s="125">
        <v>1200</v>
      </c>
      <c r="B63" s="126" t="s">
        <v>73</v>
      </c>
      <c r="C63" s="127"/>
      <c r="D63" s="127"/>
      <c r="E63" s="127"/>
      <c r="F63" s="140"/>
      <c r="G63" s="141">
        <f>G64</f>
        <v>304147</v>
      </c>
      <c r="H63" s="141">
        <f>H64</f>
        <v>33538</v>
      </c>
      <c r="I63" s="141">
        <f>I64</f>
        <v>337685</v>
      </c>
    </row>
    <row r="64" spans="1:9" ht="14.25">
      <c r="A64" s="142">
        <v>1210</v>
      </c>
      <c r="B64" s="143" t="s">
        <v>74</v>
      </c>
      <c r="C64" s="144"/>
      <c r="D64" s="144"/>
      <c r="E64" s="144"/>
      <c r="F64" s="135"/>
      <c r="G64" s="134">
        <v>304147</v>
      </c>
      <c r="H64" s="134">
        <v>33538</v>
      </c>
      <c r="I64" s="134">
        <f>SUM(G64:H64)</f>
        <v>337685</v>
      </c>
    </row>
    <row r="65" spans="1:9" ht="14.25">
      <c r="A65" s="145">
        <v>2000</v>
      </c>
      <c r="B65" s="146" t="s">
        <v>75</v>
      </c>
      <c r="C65" s="147"/>
      <c r="D65" s="147"/>
      <c r="E65" s="147"/>
      <c r="F65" s="123"/>
      <c r="G65" s="148">
        <f>G66+G67+G75+G83+G84</f>
        <v>1144963</v>
      </c>
      <c r="H65" s="148">
        <f>H66+H67+H75+H83+H84</f>
        <v>-53251</v>
      </c>
      <c r="I65" s="148">
        <f>I66+I67+I75+I83+I87</f>
        <v>1074586</v>
      </c>
    </row>
    <row r="66" spans="1:9" ht="14.25">
      <c r="A66" s="149">
        <v>2100</v>
      </c>
      <c r="B66" s="150" t="s">
        <v>76</v>
      </c>
      <c r="C66" s="151"/>
      <c r="D66" s="151"/>
      <c r="E66" s="151"/>
      <c r="F66" s="128"/>
      <c r="G66" s="152">
        <v>4453</v>
      </c>
      <c r="H66" s="152">
        <v>77</v>
      </c>
      <c r="I66" s="152">
        <f>SUM(G66:H66)</f>
        <v>4530</v>
      </c>
    </row>
    <row r="67" spans="1:9" ht="14.25">
      <c r="A67" s="153">
        <v>2200</v>
      </c>
      <c r="B67" s="154" t="s">
        <v>77</v>
      </c>
      <c r="C67" s="155"/>
      <c r="D67" s="155"/>
      <c r="E67" s="155"/>
      <c r="F67" s="140"/>
      <c r="G67" s="129">
        <f>G68+G69+G70+G71+G72+G73+G74</f>
        <v>852586</v>
      </c>
      <c r="H67" s="129">
        <f>H68+H69+H70+H71+H72+H73+H74</f>
        <v>-63921</v>
      </c>
      <c r="I67" s="129">
        <f>I68+I69+I70+I71+I72+I73+I74</f>
        <v>788665</v>
      </c>
    </row>
    <row r="68" spans="1:9" ht="14.25">
      <c r="A68" s="142">
        <v>2210</v>
      </c>
      <c r="B68" s="143" t="s">
        <v>78</v>
      </c>
      <c r="C68" s="156"/>
      <c r="D68" s="156"/>
      <c r="E68" s="156"/>
      <c r="F68" s="135"/>
      <c r="G68" s="157">
        <v>28286</v>
      </c>
      <c r="H68" s="157">
        <v>-454</v>
      </c>
      <c r="I68" s="157">
        <f aca="true" t="shared" si="3" ref="I68:I74">SUM(G68:H68)</f>
        <v>27832</v>
      </c>
    </row>
    <row r="69" spans="1:9" ht="14.25">
      <c r="A69" s="158">
        <v>2220</v>
      </c>
      <c r="B69" s="159" t="s">
        <v>79</v>
      </c>
      <c r="C69" s="160"/>
      <c r="D69" s="161"/>
      <c r="E69" s="161"/>
      <c r="F69" s="100"/>
      <c r="G69" s="162">
        <v>211714</v>
      </c>
      <c r="H69" s="162">
        <v>-13299</v>
      </c>
      <c r="I69" s="162">
        <f t="shared" si="3"/>
        <v>198415</v>
      </c>
    </row>
    <row r="70" spans="1:9" ht="14.25">
      <c r="A70" s="142">
        <v>2230</v>
      </c>
      <c r="B70" s="143" t="s">
        <v>80</v>
      </c>
      <c r="C70" s="156"/>
      <c r="D70" s="156"/>
      <c r="E70" s="156"/>
      <c r="F70" s="135"/>
      <c r="G70" s="157">
        <v>130146</v>
      </c>
      <c r="H70" s="157">
        <v>8224</v>
      </c>
      <c r="I70" s="157">
        <f t="shared" si="3"/>
        <v>138370</v>
      </c>
    </row>
    <row r="71" spans="1:9" ht="14.25">
      <c r="A71" s="136">
        <v>2240</v>
      </c>
      <c r="B71" s="137" t="s">
        <v>81</v>
      </c>
      <c r="C71" s="138"/>
      <c r="D71" s="138"/>
      <c r="E71" s="138"/>
      <c r="F71" s="100"/>
      <c r="G71" s="163">
        <v>152576</v>
      </c>
      <c r="H71" s="163">
        <v>1151</v>
      </c>
      <c r="I71" s="163">
        <f t="shared" si="3"/>
        <v>153727</v>
      </c>
    </row>
    <row r="72" spans="1:9" ht="14.25">
      <c r="A72" s="130">
        <v>2250</v>
      </c>
      <c r="B72" s="131" t="s">
        <v>82</v>
      </c>
      <c r="C72" s="132"/>
      <c r="D72" s="132"/>
      <c r="E72" s="132"/>
      <c r="F72" s="135"/>
      <c r="G72" s="164">
        <v>22908</v>
      </c>
      <c r="H72" s="164">
        <v>2389</v>
      </c>
      <c r="I72" s="164">
        <f t="shared" si="3"/>
        <v>25297</v>
      </c>
    </row>
    <row r="73" spans="1:9" ht="14.25">
      <c r="A73" s="165">
        <v>2260</v>
      </c>
      <c r="B73" s="166" t="s">
        <v>83</v>
      </c>
      <c r="C73" s="167"/>
      <c r="D73" s="167"/>
      <c r="E73" s="167"/>
      <c r="F73" s="100"/>
      <c r="G73" s="168">
        <v>10881</v>
      </c>
      <c r="H73" s="168">
        <v>1422</v>
      </c>
      <c r="I73" s="168">
        <f t="shared" si="3"/>
        <v>12303</v>
      </c>
    </row>
    <row r="74" spans="1:9" ht="14.25">
      <c r="A74" s="169">
        <v>2270</v>
      </c>
      <c r="B74" s="170" t="s">
        <v>84</v>
      </c>
      <c r="C74" s="170"/>
      <c r="D74" s="143"/>
      <c r="E74" s="143"/>
      <c r="F74" s="170"/>
      <c r="G74" s="157">
        <v>296075</v>
      </c>
      <c r="H74" s="157">
        <v>-63354</v>
      </c>
      <c r="I74" s="157">
        <f t="shared" si="3"/>
        <v>232721</v>
      </c>
    </row>
    <row r="75" spans="1:9" ht="14.25">
      <c r="A75" s="171">
        <v>2300</v>
      </c>
      <c r="B75" s="172" t="s">
        <v>85</v>
      </c>
      <c r="C75" s="173"/>
      <c r="D75" s="173"/>
      <c r="E75" s="140"/>
      <c r="F75" s="174"/>
      <c r="G75" s="152">
        <f>G76+G77+G78+G79+G80+G81+G82</f>
        <v>266578</v>
      </c>
      <c r="H75" s="152">
        <f>H76+H77+H78+H79+H80+H81+H82</f>
        <v>9528</v>
      </c>
      <c r="I75" s="152">
        <f>I76+I77+I78+I79+I80+I81+I82</f>
        <v>276106</v>
      </c>
    </row>
    <row r="76" spans="1:9" ht="14.25">
      <c r="A76" s="165">
        <v>2310</v>
      </c>
      <c r="B76" s="166" t="s">
        <v>86</v>
      </c>
      <c r="C76" s="175"/>
      <c r="D76" s="175"/>
      <c r="E76" s="156"/>
      <c r="F76" s="176"/>
      <c r="G76" s="157">
        <v>34904</v>
      </c>
      <c r="H76" s="157">
        <v>-327</v>
      </c>
      <c r="I76" s="157">
        <f aca="true" t="shared" si="4" ref="I76:I83">SUM(G76:H76)</f>
        <v>34577</v>
      </c>
    </row>
    <row r="77" spans="1:9" ht="14.25">
      <c r="A77" s="142">
        <v>2320</v>
      </c>
      <c r="B77" s="143" t="s">
        <v>87</v>
      </c>
      <c r="C77" s="144"/>
      <c r="D77" s="144"/>
      <c r="E77" s="144"/>
      <c r="F77" s="176"/>
      <c r="G77" s="134">
        <v>96081</v>
      </c>
      <c r="H77" s="134">
        <v>1001</v>
      </c>
      <c r="I77" s="134">
        <f t="shared" si="4"/>
        <v>97082</v>
      </c>
    </row>
    <row r="78" spans="1:9" ht="14.25">
      <c r="A78" s="165">
        <v>2340</v>
      </c>
      <c r="B78" s="166" t="s">
        <v>88</v>
      </c>
      <c r="C78" s="175"/>
      <c r="D78" s="175"/>
      <c r="E78" s="156"/>
      <c r="F78" s="101"/>
      <c r="G78" s="157">
        <v>1238</v>
      </c>
      <c r="H78" s="157">
        <v>-150</v>
      </c>
      <c r="I78" s="157">
        <f t="shared" si="4"/>
        <v>1088</v>
      </c>
    </row>
    <row r="79" spans="1:9" ht="14.25">
      <c r="A79" s="142">
        <v>2350</v>
      </c>
      <c r="B79" s="177" t="s">
        <v>89</v>
      </c>
      <c r="C79" s="135"/>
      <c r="D79" s="135"/>
      <c r="E79" s="135"/>
      <c r="F79" s="176"/>
      <c r="G79" s="157">
        <v>44316</v>
      </c>
      <c r="H79" s="157">
        <v>2670</v>
      </c>
      <c r="I79" s="157">
        <f t="shared" si="4"/>
        <v>46986</v>
      </c>
    </row>
    <row r="80" spans="1:9" ht="14.25">
      <c r="A80" s="142">
        <v>2360</v>
      </c>
      <c r="B80" s="143" t="s">
        <v>90</v>
      </c>
      <c r="C80" s="144"/>
      <c r="D80" s="144"/>
      <c r="E80" s="144"/>
      <c r="F80" s="176"/>
      <c r="G80" s="134">
        <v>61530</v>
      </c>
      <c r="H80" s="134">
        <v>4533</v>
      </c>
      <c r="I80" s="134">
        <f t="shared" si="4"/>
        <v>66063</v>
      </c>
    </row>
    <row r="81" spans="1:9" ht="14.25">
      <c r="A81" s="130">
        <v>2370</v>
      </c>
      <c r="B81" s="131" t="s">
        <v>91</v>
      </c>
      <c r="C81" s="132"/>
      <c r="D81" s="132"/>
      <c r="E81" s="138"/>
      <c r="F81" s="101"/>
      <c r="G81" s="163">
        <v>9679</v>
      </c>
      <c r="H81" s="163">
        <v>0</v>
      </c>
      <c r="I81" s="163">
        <f t="shared" si="4"/>
        <v>9679</v>
      </c>
    </row>
    <row r="82" spans="1:9" ht="14.25">
      <c r="A82" s="130">
        <v>2390</v>
      </c>
      <c r="B82" s="131" t="s">
        <v>92</v>
      </c>
      <c r="C82" s="132"/>
      <c r="D82" s="132"/>
      <c r="E82" s="132"/>
      <c r="F82" s="176"/>
      <c r="G82" s="134">
        <v>18830</v>
      </c>
      <c r="H82" s="134">
        <v>1801</v>
      </c>
      <c r="I82" s="134">
        <f t="shared" si="4"/>
        <v>20631</v>
      </c>
    </row>
    <row r="83" spans="1:9" ht="14.25">
      <c r="A83" s="153">
        <v>2400</v>
      </c>
      <c r="B83" s="154" t="s">
        <v>93</v>
      </c>
      <c r="C83" s="155"/>
      <c r="D83" s="155"/>
      <c r="E83" s="155"/>
      <c r="F83" s="178"/>
      <c r="G83" s="129">
        <v>5285</v>
      </c>
      <c r="H83" s="129"/>
      <c r="I83" s="129">
        <f t="shared" si="4"/>
        <v>5285</v>
      </c>
    </row>
    <row r="84" spans="1:9" ht="14.25">
      <c r="A84" s="149">
        <v>2500</v>
      </c>
      <c r="B84" s="150" t="s">
        <v>94</v>
      </c>
      <c r="C84" s="140"/>
      <c r="D84" s="140"/>
      <c r="E84" s="179"/>
      <c r="F84" s="174"/>
      <c r="G84" s="180">
        <f>G85</f>
        <v>16061</v>
      </c>
      <c r="H84" s="180">
        <f>H85</f>
        <v>1065</v>
      </c>
      <c r="I84" s="180">
        <f>I85</f>
        <v>17126</v>
      </c>
    </row>
    <row r="85" spans="1:9" ht="14.25">
      <c r="A85" s="142">
        <v>2510</v>
      </c>
      <c r="B85" s="143" t="s">
        <v>94</v>
      </c>
      <c r="C85" s="156"/>
      <c r="D85" s="156"/>
      <c r="E85" s="161"/>
      <c r="F85" s="176"/>
      <c r="G85" s="162">
        <v>16061</v>
      </c>
      <c r="H85" s="162">
        <v>1065</v>
      </c>
      <c r="I85" s="162">
        <f>SUM(G85:H85)</f>
        <v>17126</v>
      </c>
    </row>
    <row r="86" spans="1:9" ht="14.25">
      <c r="A86" s="145">
        <v>4000</v>
      </c>
      <c r="B86" s="146" t="s">
        <v>95</v>
      </c>
      <c r="C86" s="147"/>
      <c r="D86" s="147"/>
      <c r="E86" s="147"/>
      <c r="F86" s="181"/>
      <c r="G86" s="148">
        <f aca="true" t="shared" si="5" ref="G86:I87">G87</f>
        <v>0</v>
      </c>
      <c r="H86" s="148">
        <f t="shared" si="5"/>
        <v>0</v>
      </c>
      <c r="I86" s="148">
        <f t="shared" si="5"/>
        <v>0</v>
      </c>
    </row>
    <row r="87" spans="1:9" ht="14.25">
      <c r="A87" s="149">
        <v>4300</v>
      </c>
      <c r="B87" s="150" t="s">
        <v>96</v>
      </c>
      <c r="C87" s="151"/>
      <c r="D87" s="151"/>
      <c r="E87" s="151"/>
      <c r="F87" s="174"/>
      <c r="G87" s="152">
        <f t="shared" si="5"/>
        <v>0</v>
      </c>
      <c r="H87" s="152">
        <f t="shared" si="5"/>
        <v>0</v>
      </c>
      <c r="I87" s="152">
        <f t="shared" si="5"/>
        <v>0</v>
      </c>
    </row>
    <row r="88" spans="1:9" ht="14.25">
      <c r="A88" s="142">
        <v>4311</v>
      </c>
      <c r="B88" s="143" t="s">
        <v>97</v>
      </c>
      <c r="C88" s="135"/>
      <c r="D88" s="135"/>
      <c r="E88" s="135"/>
      <c r="F88" s="176"/>
      <c r="G88" s="182">
        <v>0</v>
      </c>
      <c r="H88" s="182">
        <v>0</v>
      </c>
      <c r="I88" s="182">
        <f>SUM(G88:H88)</f>
        <v>0</v>
      </c>
    </row>
    <row r="89" spans="1:9" ht="14.25">
      <c r="A89" s="183">
        <v>5000</v>
      </c>
      <c r="B89" s="184" t="s">
        <v>98</v>
      </c>
      <c r="C89" s="185"/>
      <c r="D89" s="185"/>
      <c r="E89" s="185"/>
      <c r="F89" s="181"/>
      <c r="G89" s="186">
        <f>G90+G91</f>
        <v>178142</v>
      </c>
      <c r="H89" s="186">
        <f>H90+H91</f>
        <v>27380</v>
      </c>
      <c r="I89" s="186">
        <f>I90+I91</f>
        <v>205522</v>
      </c>
    </row>
    <row r="90" spans="1:9" ht="14.25">
      <c r="A90" s="125">
        <v>5120</v>
      </c>
      <c r="B90" s="126" t="s">
        <v>99</v>
      </c>
      <c r="C90" s="127"/>
      <c r="D90" s="127"/>
      <c r="E90" s="127"/>
      <c r="F90" s="178"/>
      <c r="G90" s="187">
        <v>110</v>
      </c>
      <c r="H90" s="187"/>
      <c r="I90" s="187">
        <f>SUM(G90:H90)</f>
        <v>110</v>
      </c>
    </row>
    <row r="91" spans="1:9" ht="14.25">
      <c r="A91" s="153">
        <v>5200</v>
      </c>
      <c r="B91" s="154" t="s">
        <v>100</v>
      </c>
      <c r="C91" s="155"/>
      <c r="D91" s="155"/>
      <c r="E91" s="155"/>
      <c r="F91" s="178"/>
      <c r="G91" s="129">
        <f>G92+G93+G94+G95+G96</f>
        <v>178032</v>
      </c>
      <c r="H91" s="129">
        <f>H92+H93+H94+H95+H96</f>
        <v>27380</v>
      </c>
      <c r="I91" s="129">
        <f>I92+I93+I94+I95+I96</f>
        <v>205412</v>
      </c>
    </row>
    <row r="92" spans="1:9" ht="14.25">
      <c r="A92" s="142">
        <v>5210</v>
      </c>
      <c r="B92" s="143" t="s">
        <v>101</v>
      </c>
      <c r="C92" s="156"/>
      <c r="D92" s="156"/>
      <c r="E92" s="156"/>
      <c r="F92" s="188"/>
      <c r="G92" s="157">
        <v>8362</v>
      </c>
      <c r="H92" s="157">
        <v>0</v>
      </c>
      <c r="I92" s="157">
        <f>SUM(G92:H92)</f>
        <v>8362</v>
      </c>
    </row>
    <row r="93" spans="1:9" ht="14.25">
      <c r="A93" s="142">
        <v>5220</v>
      </c>
      <c r="B93" s="143" t="s">
        <v>102</v>
      </c>
      <c r="C93" s="144"/>
      <c r="D93" s="144"/>
      <c r="E93" s="144"/>
      <c r="F93" s="189"/>
      <c r="G93" s="134">
        <v>0</v>
      </c>
      <c r="H93" s="134">
        <v>0</v>
      </c>
      <c r="I93" s="134">
        <v>0</v>
      </c>
    </row>
    <row r="94" spans="1:9" ht="14.25">
      <c r="A94" s="190">
        <v>5230</v>
      </c>
      <c r="B94" s="177" t="s">
        <v>103</v>
      </c>
      <c r="C94" s="191"/>
      <c r="D94" s="191"/>
      <c r="E94" s="191"/>
      <c r="F94" s="188"/>
      <c r="G94" s="139">
        <v>52169</v>
      </c>
      <c r="H94" s="139">
        <v>3386</v>
      </c>
      <c r="I94" s="139">
        <f>SUM(G94:H94)</f>
        <v>55555</v>
      </c>
    </row>
    <row r="95" spans="1:9" ht="14.25">
      <c r="A95" s="142">
        <v>5240</v>
      </c>
      <c r="B95" s="143" t="s">
        <v>104</v>
      </c>
      <c r="C95" s="144"/>
      <c r="D95" s="144"/>
      <c r="E95" s="144"/>
      <c r="F95" s="189"/>
      <c r="G95" s="134">
        <v>31822</v>
      </c>
      <c r="H95" s="134">
        <v>48582</v>
      </c>
      <c r="I95" s="134">
        <f>SUM(G95:H95)</f>
        <v>80404</v>
      </c>
    </row>
    <row r="96" spans="1:9" ht="14.25">
      <c r="A96" s="158">
        <v>5250</v>
      </c>
      <c r="B96" s="159" t="s">
        <v>105</v>
      </c>
      <c r="C96" s="192"/>
      <c r="D96" s="192"/>
      <c r="E96" s="192"/>
      <c r="F96" s="193"/>
      <c r="G96" s="194">
        <v>85679</v>
      </c>
      <c r="H96" s="194">
        <v>-24588</v>
      </c>
      <c r="I96" s="194">
        <f>SUM(G96:H96)</f>
        <v>61091</v>
      </c>
    </row>
    <row r="97" spans="1:9" ht="14.25">
      <c r="A97" s="195">
        <v>6000</v>
      </c>
      <c r="B97" s="196" t="s">
        <v>106</v>
      </c>
      <c r="C97" s="197"/>
      <c r="D97" s="197"/>
      <c r="E97" s="197"/>
      <c r="F97" s="181"/>
      <c r="G97" s="198">
        <f>G98+G105+G104</f>
        <v>103177</v>
      </c>
      <c r="H97" s="198">
        <f>H98+H105+H104</f>
        <v>-9088</v>
      </c>
      <c r="I97" s="198">
        <f>I98+I104+I105</f>
        <v>94089</v>
      </c>
    </row>
    <row r="98" spans="1:9" ht="14.25">
      <c r="A98" s="153">
        <v>6200</v>
      </c>
      <c r="B98" s="154" t="s">
        <v>107</v>
      </c>
      <c r="C98" s="155"/>
      <c r="D98" s="155"/>
      <c r="E98" s="155"/>
      <c r="F98" s="174"/>
      <c r="G98" s="129">
        <f>G99+G100+G101+G102+G103</f>
        <v>53304</v>
      </c>
      <c r="H98" s="129">
        <f>H99+H100+H101+H102+H103</f>
        <v>-4338</v>
      </c>
      <c r="I98" s="129">
        <f>I99+I100+I101+I102+I103</f>
        <v>48966</v>
      </c>
    </row>
    <row r="99" spans="1:9" ht="14.25">
      <c r="A99" s="142">
        <v>6240</v>
      </c>
      <c r="B99" s="143" t="s">
        <v>108</v>
      </c>
      <c r="C99" s="144"/>
      <c r="D99" s="144"/>
      <c r="E99" s="144"/>
      <c r="F99" s="176"/>
      <c r="G99" s="134">
        <v>8413</v>
      </c>
      <c r="H99" s="134">
        <v>1808</v>
      </c>
      <c r="I99" s="134">
        <f aca="true" t="shared" si="6" ref="I99:I105">SUM(G99:H99)</f>
        <v>10221</v>
      </c>
    </row>
    <row r="100" spans="1:9" ht="14.25">
      <c r="A100" s="142">
        <v>6250</v>
      </c>
      <c r="B100" s="143" t="s">
        <v>109</v>
      </c>
      <c r="C100" s="144"/>
      <c r="D100" s="144"/>
      <c r="E100" s="144"/>
      <c r="F100" s="135"/>
      <c r="G100" s="134">
        <v>17515</v>
      </c>
      <c r="H100" s="134">
        <v>0</v>
      </c>
      <c r="I100" s="134">
        <f t="shared" si="6"/>
        <v>17515</v>
      </c>
    </row>
    <row r="101" spans="1:9" ht="14.25">
      <c r="A101" s="190">
        <v>6260</v>
      </c>
      <c r="B101" s="177" t="s">
        <v>110</v>
      </c>
      <c r="C101" s="191"/>
      <c r="D101" s="191"/>
      <c r="E101" s="191"/>
      <c r="F101" s="199"/>
      <c r="G101" s="139">
        <v>11721</v>
      </c>
      <c r="H101" s="139">
        <v>-3000</v>
      </c>
      <c r="I101" s="139">
        <f t="shared" si="6"/>
        <v>8721</v>
      </c>
    </row>
    <row r="102" spans="1:9" ht="14.25">
      <c r="A102" s="142">
        <v>6270</v>
      </c>
      <c r="B102" s="143" t="s">
        <v>111</v>
      </c>
      <c r="C102" s="144"/>
      <c r="D102" s="144"/>
      <c r="E102" s="144"/>
      <c r="F102" s="100"/>
      <c r="G102" s="134">
        <v>6403</v>
      </c>
      <c r="H102" s="134">
        <v>0</v>
      </c>
      <c r="I102" s="134">
        <f t="shared" si="6"/>
        <v>6403</v>
      </c>
    </row>
    <row r="103" spans="1:9" ht="14.25">
      <c r="A103" s="142">
        <v>6290</v>
      </c>
      <c r="B103" s="143" t="s">
        <v>112</v>
      </c>
      <c r="C103" s="143"/>
      <c r="D103" s="143"/>
      <c r="E103" s="143"/>
      <c r="F103" s="133"/>
      <c r="G103" s="134">
        <v>9252</v>
      </c>
      <c r="H103" s="134">
        <v>-3146</v>
      </c>
      <c r="I103" s="134">
        <f t="shared" si="6"/>
        <v>6106</v>
      </c>
    </row>
    <row r="104" spans="1:9" ht="14.25">
      <c r="A104" s="153">
        <v>6300</v>
      </c>
      <c r="B104" s="154" t="s">
        <v>113</v>
      </c>
      <c r="C104" s="154"/>
      <c r="D104" s="154"/>
      <c r="E104" s="154"/>
      <c r="F104" s="128"/>
      <c r="G104" s="129">
        <v>11667</v>
      </c>
      <c r="H104" s="129">
        <v>-5000</v>
      </c>
      <c r="I104" s="129">
        <f t="shared" si="6"/>
        <v>6667</v>
      </c>
    </row>
    <row r="105" spans="1:9" ht="14.25">
      <c r="A105" s="149">
        <v>6400</v>
      </c>
      <c r="B105" s="150" t="s">
        <v>114</v>
      </c>
      <c r="C105" s="150"/>
      <c r="D105" s="150"/>
      <c r="E105" s="150"/>
      <c r="F105" s="179"/>
      <c r="G105" s="152">
        <v>38206</v>
      </c>
      <c r="H105" s="152">
        <v>250</v>
      </c>
      <c r="I105" s="152">
        <f t="shared" si="6"/>
        <v>38456</v>
      </c>
    </row>
    <row r="106" spans="1:9" ht="14.25">
      <c r="A106" s="195">
        <v>7000</v>
      </c>
      <c r="B106" s="196" t="s">
        <v>115</v>
      </c>
      <c r="C106" s="196"/>
      <c r="D106" s="196"/>
      <c r="E106" s="196"/>
      <c r="F106" s="200"/>
      <c r="G106" s="198">
        <f>G107</f>
        <v>35242</v>
      </c>
      <c r="H106" s="198">
        <f>H107</f>
        <v>4500</v>
      </c>
      <c r="I106" s="198">
        <f>I107+I112</f>
        <v>39742</v>
      </c>
    </row>
    <row r="107" spans="1:9" ht="14.25">
      <c r="A107" s="149">
        <v>7200</v>
      </c>
      <c r="B107" s="150" t="s">
        <v>116</v>
      </c>
      <c r="C107" s="150"/>
      <c r="D107" s="150"/>
      <c r="E107" s="150"/>
      <c r="F107" s="128"/>
      <c r="G107" s="152">
        <v>35242</v>
      </c>
      <c r="H107" s="152">
        <v>4500</v>
      </c>
      <c r="I107" s="152">
        <f>SUM(G107:H107)</f>
        <v>39742</v>
      </c>
    </row>
    <row r="108" spans="1:9" ht="15" thickBot="1">
      <c r="A108" s="169"/>
      <c r="B108" s="170"/>
      <c r="C108" s="170"/>
      <c r="D108" s="170"/>
      <c r="E108" s="170"/>
      <c r="F108" s="176"/>
      <c r="G108" s="157"/>
      <c r="H108" s="157"/>
      <c r="I108" s="157"/>
    </row>
    <row r="109" spans="1:9" ht="15" thickBot="1">
      <c r="A109" s="201"/>
      <c r="B109" s="202" t="s">
        <v>117</v>
      </c>
      <c r="C109" s="203"/>
      <c r="D109" s="204"/>
      <c r="E109" s="205"/>
      <c r="F109" s="206"/>
      <c r="G109" s="207">
        <f>G57+G65+G86+G89+G97+G106</f>
        <v>2919122</v>
      </c>
      <c r="H109" s="207">
        <f>H57+H65+H86+H89+H97+H106</f>
        <v>10434</v>
      </c>
      <c r="I109" s="207">
        <f>SUM(G109:H109)</f>
        <v>2929556</v>
      </c>
    </row>
    <row r="110" spans="1:9" ht="14.25">
      <c r="A110" s="208"/>
      <c r="B110" s="209"/>
      <c r="C110" s="208"/>
      <c r="D110" s="3"/>
      <c r="E110" s="2"/>
      <c r="F110" s="210"/>
      <c r="G110" s="210"/>
      <c r="H110" s="210"/>
      <c r="I110" s="210"/>
    </row>
    <row r="111" ht="14.25">
      <c r="A111" s="25" t="s">
        <v>118</v>
      </c>
    </row>
    <row r="112" spans="1:8" ht="14.25">
      <c r="A112" s="25" t="s">
        <v>119</v>
      </c>
      <c r="H112" t="s">
        <v>120</v>
      </c>
    </row>
  </sheetData>
  <sheetProtection/>
  <mergeCells count="8">
    <mergeCell ref="A55:I55"/>
    <mergeCell ref="A54:I54"/>
    <mergeCell ref="A7:I7"/>
    <mergeCell ref="A4:I4"/>
    <mergeCell ref="A5:I5"/>
    <mergeCell ref="A52:I52"/>
    <mergeCell ref="A53:I53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Pavilosta</dc:creator>
  <cp:keywords/>
  <dc:description/>
  <cp:lastModifiedBy>Lietvede</cp:lastModifiedBy>
  <cp:lastPrinted>2014-11-06T10:25:17Z</cp:lastPrinted>
  <dcterms:created xsi:type="dcterms:W3CDTF">2014-09-03T04:54:56Z</dcterms:created>
  <dcterms:modified xsi:type="dcterms:W3CDTF">2014-11-06T10:27:25Z</dcterms:modified>
  <cp:category/>
  <cp:version/>
  <cp:contentType/>
  <cp:contentStatus/>
</cp:coreProperties>
</file>