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grozījumi" sheetId="1" r:id="rId1"/>
    <sheet name="plāns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<sst xmlns="http://schemas.openxmlformats.org/spreadsheetml/2006/main" count="821" uniqueCount="323">
  <si>
    <t>Pielikums Nr.2</t>
  </si>
  <si>
    <t xml:space="preserve"> </t>
  </si>
  <si>
    <t xml:space="preserve">   kods</t>
  </si>
  <si>
    <t xml:space="preserve"> Koda nosaukums</t>
  </si>
  <si>
    <t>01.000</t>
  </si>
  <si>
    <t>Vispārējie valdības dienesti</t>
  </si>
  <si>
    <t>01.100</t>
  </si>
  <si>
    <t>Izpildvara, likumdošanas vara,finanšu darbība</t>
  </si>
  <si>
    <t>01.720</t>
  </si>
  <si>
    <t>Pašvaldību budžetu parāda darījumi</t>
  </si>
  <si>
    <t>01.800</t>
  </si>
  <si>
    <t>Vispārēja rakstura transferti no v.budž.pašv.budžetam</t>
  </si>
  <si>
    <t>03.000</t>
  </si>
  <si>
    <t>Sabiedriskā kārtība un drošība</t>
  </si>
  <si>
    <t>03.100</t>
  </si>
  <si>
    <t>Policija</t>
  </si>
  <si>
    <t>03.200</t>
  </si>
  <si>
    <t>Ugunsdroš.,ugunsdzēsības,glābšanas dienesti</t>
  </si>
  <si>
    <t>03.300</t>
  </si>
  <si>
    <t>Tiesa un prokuratūras iestādes</t>
  </si>
  <si>
    <t>03.600</t>
  </si>
  <si>
    <t>Pārējie iepriekš neklas. sab.kārtības un dr.pak.</t>
  </si>
  <si>
    <t>04.000</t>
  </si>
  <si>
    <t>Ekonomiskā darbība</t>
  </si>
  <si>
    <t>04.100</t>
  </si>
  <si>
    <t>Vispārējā ekonomiska,komerciāla un nod. darbība</t>
  </si>
  <si>
    <t>04,100</t>
  </si>
  <si>
    <t>04.200</t>
  </si>
  <si>
    <t>Lauksaimniecība(zemkopība),zivsaimniecība</t>
  </si>
  <si>
    <t>04.500</t>
  </si>
  <si>
    <t>Transports</t>
  </si>
  <si>
    <t>04.700</t>
  </si>
  <si>
    <t>Citas nozares</t>
  </si>
  <si>
    <t>04.900</t>
  </si>
  <si>
    <t>Pārējā citur neklasificēta   ekonomiskā darbība</t>
  </si>
  <si>
    <t>06.000</t>
  </si>
  <si>
    <t>Pašvaldības teritoriju un mājokļu apsaimniekošana</t>
  </si>
  <si>
    <t>06.200</t>
  </si>
  <si>
    <t>Teritoriju attīstība</t>
  </si>
  <si>
    <t>06.600</t>
  </si>
  <si>
    <t>Pārējā citur neklasificētā pašv.ter.un māj.aps.d.</t>
  </si>
  <si>
    <t>07.000</t>
  </si>
  <si>
    <t>Veselība</t>
  </si>
  <si>
    <t>07.600</t>
  </si>
  <si>
    <t>Pārējā citur neklasificētā veselības aprūpe</t>
  </si>
  <si>
    <t>08.000</t>
  </si>
  <si>
    <t>Atpūta,kultūra un reliģija</t>
  </si>
  <si>
    <t>08.100</t>
  </si>
  <si>
    <t>Sporta iestādes</t>
  </si>
  <si>
    <t>08.200</t>
  </si>
  <si>
    <t>Kultūra</t>
  </si>
  <si>
    <t>09.000</t>
  </si>
  <si>
    <t>Izglītība</t>
  </si>
  <si>
    <t>09.100</t>
  </si>
  <si>
    <t>Pirmsskolas izglītība un pamatizglītības 1.posms</t>
  </si>
  <si>
    <t>09.200</t>
  </si>
  <si>
    <t>Vispārējā un profesionālā izglītība</t>
  </si>
  <si>
    <t>09.500</t>
  </si>
  <si>
    <t>Līmeņos nedefinētā izglītība</t>
  </si>
  <si>
    <t>KOPĀ  IZDEVUMI:</t>
  </si>
  <si>
    <t>IEKŠĒJĀ FINANSĒŠANA</t>
  </si>
  <si>
    <t xml:space="preserve">            PAVISAM KOPĀ IZDEVUMI:</t>
  </si>
  <si>
    <t>Pielikums Nr.1</t>
  </si>
  <si>
    <t xml:space="preserve">  Grupa</t>
  </si>
  <si>
    <t xml:space="preserve">  Kods</t>
  </si>
  <si>
    <t xml:space="preserve">                   Koda nosaukums</t>
  </si>
  <si>
    <t>1.0.</t>
  </si>
  <si>
    <t>1.0.0.0.</t>
  </si>
  <si>
    <t>IENĀKUMA NODOKĻI</t>
  </si>
  <si>
    <t>1.1.</t>
  </si>
  <si>
    <t>1.1.0.0.</t>
  </si>
  <si>
    <t>Ieņēmumi no iedzīvotāju ienāk. nod.</t>
  </si>
  <si>
    <t>1.4.</t>
  </si>
  <si>
    <t>4.0.0.0.</t>
  </si>
  <si>
    <t>ĪPAŠUMA NODOKĻI</t>
  </si>
  <si>
    <t>4.1.0.0.</t>
  </si>
  <si>
    <t>Nekustāmā īpašuma nodoklis</t>
  </si>
  <si>
    <t>4.1.1.0.</t>
  </si>
  <si>
    <t>NĪN par zemi</t>
  </si>
  <si>
    <t>4.1.2.0.</t>
  </si>
  <si>
    <t>NĪN par ēkām un būvēm</t>
  </si>
  <si>
    <t>2.0.</t>
  </si>
  <si>
    <t>9.0.0.0.</t>
  </si>
  <si>
    <t>VALSTS(PAŠVALDĪBU) NODEVAS</t>
  </si>
  <si>
    <t>UN KANCELEJAS NODEVAS</t>
  </si>
  <si>
    <t>9.4.0.0.</t>
  </si>
  <si>
    <t>Valsts nodevas,kuras ieskaita pašv.b.</t>
  </si>
  <si>
    <t>9.5.0.0.</t>
  </si>
  <si>
    <t>Pašvaldību nodevas</t>
  </si>
  <si>
    <t>10.0.0.0.</t>
  </si>
  <si>
    <t>NAUDAS SODI UN SANKCIJAS</t>
  </si>
  <si>
    <t>12.0.0.0.</t>
  </si>
  <si>
    <t>PĀRĒJIE NENODOKĻU IEŅĒMUMI</t>
  </si>
  <si>
    <t>12.2.0.0.</t>
  </si>
  <si>
    <t>Nenodokļu ieņēmumi</t>
  </si>
  <si>
    <t>12.3.0.0.</t>
  </si>
  <si>
    <t>Dažādi nenodokļu ieņēmumi</t>
  </si>
  <si>
    <t>13.0.0.0.</t>
  </si>
  <si>
    <t>IEŅĒMUMI NO PAŠV. ĪPAŠ.PĀRDOŠ.</t>
  </si>
  <si>
    <t>13.1.0.0.</t>
  </si>
  <si>
    <t>Ieņēmumi no ēku un būvju īpaš.pard</t>
  </si>
  <si>
    <t>13.2.0.0.</t>
  </si>
  <si>
    <t>Ieņēmumi no zemes,meža īp.pārdoš.</t>
  </si>
  <si>
    <t>13.4.0.0.</t>
  </si>
  <si>
    <t>Ieņēmumi no kust.un mantas realiz.</t>
  </si>
  <si>
    <t>5.0.</t>
  </si>
  <si>
    <t>18.0.0.0.</t>
  </si>
  <si>
    <t>VALSTS BUDŽETA TRANSFERTI</t>
  </si>
  <si>
    <t>18.6.0.0.</t>
  </si>
  <si>
    <t>Ieņēm.no valsts budž.transf.pašv.PB</t>
  </si>
  <si>
    <t>18.7.0.0.</t>
  </si>
  <si>
    <t>Ieņēm.no valsts budž.kap.izd.</t>
  </si>
  <si>
    <t>19.0.0.0.</t>
  </si>
  <si>
    <t>PAŠVALD.BUDŽETU TRANSFERTI</t>
  </si>
  <si>
    <t>19.1.0.0.</t>
  </si>
  <si>
    <t>Ieņēmumi pašv.budž.citiem budž.v.</t>
  </si>
  <si>
    <t>19.2.0.0.</t>
  </si>
  <si>
    <t>Ieņēmumi pašv.budž.no citām pašv.</t>
  </si>
  <si>
    <t>19.3.0.0.</t>
  </si>
  <si>
    <t>Ieņēmumi no rajona padomēm</t>
  </si>
  <si>
    <t>3.0</t>
  </si>
  <si>
    <t>21.0.0.0.</t>
  </si>
  <si>
    <t>BUDŽETA IESTĀŽU IEŅĒMUMI</t>
  </si>
  <si>
    <t>3.0.</t>
  </si>
  <si>
    <t>21.3.0.0.</t>
  </si>
  <si>
    <t>Ieņēmumi no budž.iest.sniegt.m.pak.</t>
  </si>
  <si>
    <t xml:space="preserve">               KOPĀ  IEŅĒMUMI:</t>
  </si>
  <si>
    <t xml:space="preserve">         IEŅĒMUMI KOPĀ AR ATLIKUMU:</t>
  </si>
  <si>
    <t>izpilde</t>
  </si>
  <si>
    <t>Izpilde</t>
  </si>
  <si>
    <t>8.6.0.0.</t>
  </si>
  <si>
    <t>% ieņēmumi no konta atlikuma</t>
  </si>
  <si>
    <t>2009.g.</t>
  </si>
  <si>
    <t>8.0.0.0.</t>
  </si>
  <si>
    <t>IEŅĒMUMI NO UZŅĒMĒJDARB.</t>
  </si>
  <si>
    <t>Pielikums Nr.3</t>
  </si>
  <si>
    <t xml:space="preserve">       </t>
  </si>
  <si>
    <t>Kods</t>
  </si>
  <si>
    <t xml:space="preserve">               Nosaukums</t>
  </si>
  <si>
    <t xml:space="preserve">   2009.g.</t>
  </si>
  <si>
    <t>Atlikums uz 01.01.2009.</t>
  </si>
  <si>
    <t xml:space="preserve">      I</t>
  </si>
  <si>
    <t>Ieņēmumi  kopā:</t>
  </si>
  <si>
    <t xml:space="preserve">      II</t>
  </si>
  <si>
    <t>Ieņēmumu sadalījums pa spec.b. veidiem</t>
  </si>
  <si>
    <r>
      <t xml:space="preserve">         </t>
    </r>
    <r>
      <rPr>
        <b/>
        <sz val="10"/>
        <rFont val="Arial"/>
        <family val="2"/>
      </rPr>
      <t>Dabas resursa nodoklis</t>
    </r>
  </si>
  <si>
    <t>5.5.3.0.Dabas resursu nodoklis</t>
  </si>
  <si>
    <t xml:space="preserve">        Autoceļu (ielu) fonda līdzekļi</t>
  </si>
  <si>
    <t>19.3.1.3. Autoceļu (ielu) fonds</t>
  </si>
  <si>
    <r>
      <t xml:space="preserve">        </t>
    </r>
    <r>
      <rPr>
        <b/>
        <sz val="10"/>
        <rFont val="Arial"/>
        <family val="2"/>
      </rPr>
      <t>Pārējie spec.budž.līdekļi</t>
    </r>
  </si>
  <si>
    <t>Kopā ar atlikumu:</t>
  </si>
  <si>
    <t xml:space="preserve">      III</t>
  </si>
  <si>
    <t>Izdevumi kopā:</t>
  </si>
  <si>
    <t xml:space="preserve">      IV</t>
  </si>
  <si>
    <t>Izdevumi pēc funkcionālajām kategor.</t>
  </si>
  <si>
    <t>01,000</t>
  </si>
  <si>
    <t>Vispārējie vadības dienesti</t>
  </si>
  <si>
    <t>04,000</t>
  </si>
  <si>
    <t>Vispārējā ekonomiskā darbība</t>
  </si>
  <si>
    <t>04,110</t>
  </si>
  <si>
    <t>Projekti</t>
  </si>
  <si>
    <t>04,500</t>
  </si>
  <si>
    <t xml:space="preserve">04,510  </t>
  </si>
  <si>
    <t>Autotransports</t>
  </si>
  <si>
    <t>05,000</t>
  </si>
  <si>
    <t>Vides aizsardzība</t>
  </si>
  <si>
    <t>08,000</t>
  </si>
  <si>
    <t>Atpūta,kultūra</t>
  </si>
  <si>
    <t>09,000</t>
  </si>
  <si>
    <t xml:space="preserve">     V</t>
  </si>
  <si>
    <t>Izdevumi pēc ekonomiskās klasifikācijas</t>
  </si>
  <si>
    <t>Darba samaksa</t>
  </si>
  <si>
    <t>Valsts soc.apdroš.iemaksas</t>
  </si>
  <si>
    <t>Preces un pakalpojumi</t>
  </si>
  <si>
    <t>Pamatkapitāla veidošana</t>
  </si>
  <si>
    <t>Kapitālo izdevumu transferti</t>
  </si>
  <si>
    <t>priekšsēdētājs:</t>
  </si>
  <si>
    <t xml:space="preserve">           U.Kristapsons</t>
  </si>
  <si>
    <r>
      <t xml:space="preserve">         </t>
    </r>
    <r>
      <rPr>
        <b/>
        <sz val="10"/>
        <rFont val="Arial"/>
        <family val="2"/>
      </rPr>
      <t>Dabas resursa nodoklis</t>
    </r>
  </si>
  <si>
    <r>
      <t xml:space="preserve">        </t>
    </r>
    <r>
      <rPr>
        <b/>
        <sz val="10"/>
        <rFont val="Arial"/>
        <family val="2"/>
      </rPr>
      <t>Pārējie spec.budž.līdekļi</t>
    </r>
  </si>
  <si>
    <t xml:space="preserve">   Kodi</t>
  </si>
  <si>
    <t xml:space="preserve">                         Rādītāji</t>
  </si>
  <si>
    <t>Plāns</t>
  </si>
  <si>
    <t>Atlīdzība</t>
  </si>
  <si>
    <t>Piemaksas un prēmijas</t>
  </si>
  <si>
    <t>Atalgojums fiz.personām</t>
  </si>
  <si>
    <t>Darba devēja piešķirtie labumi un maksājumi</t>
  </si>
  <si>
    <t>Darba devēja vsaoi,sociāla rakstura pab.,komp.</t>
  </si>
  <si>
    <t>Valsts soc. apdroš.oblig. iemaksas - 24,09%</t>
  </si>
  <si>
    <t>Komandējumi un dienesta braucieni</t>
  </si>
  <si>
    <t>Pakalpojumi</t>
  </si>
  <si>
    <t>Pasta,telefonu un citu sakaru pakalpojumi</t>
  </si>
  <si>
    <t>Izdevumi par komunālajiem pakalpojumiem</t>
  </si>
  <si>
    <t>Ar iestādes darb. un f-ju nodroš.saistītie pakalp.</t>
  </si>
  <si>
    <t>Remonta darbi un iestāžu uzturēšanas pak.</t>
  </si>
  <si>
    <t>Inform. tehnoloģijas pakalpojumi</t>
  </si>
  <si>
    <t>Īre un noma</t>
  </si>
  <si>
    <t>Citi pakalpojumi</t>
  </si>
  <si>
    <t>Krājumi,materiāli,enertgoresursi,biroja pr,inventārs</t>
  </si>
  <si>
    <t>Biroja preces un inventārs</t>
  </si>
  <si>
    <t>Kurināmais un enerģētiskie materiāli</t>
  </si>
  <si>
    <t>Zāles,ķimikālijas,lab.preces,med.ierīces,instrumenti</t>
  </si>
  <si>
    <t>Kārtējā remonta un iestāžu uzturēšanas mat.</t>
  </si>
  <si>
    <t>Pašvald.aprūpē un apgādē esošo pers.uzturēšana</t>
  </si>
  <si>
    <t>Mācību līzdekļi un materiāli</t>
  </si>
  <si>
    <t>Pārējās preces</t>
  </si>
  <si>
    <t>Grāmatas un žurnāli</t>
  </si>
  <si>
    <t>Budžeta iestāžu nodokļu maksājumi</t>
  </si>
  <si>
    <t>Procentu izdevumi</t>
  </si>
  <si>
    <t>Pārējo% maksājumi</t>
  </si>
  <si>
    <t>Pašvaldību budžetu % maksājumi VK</t>
  </si>
  <si>
    <t>Licences,koncesijas un patenti,preču zīmes u.c.</t>
  </si>
  <si>
    <t>Pamatlīdzekļi</t>
  </si>
  <si>
    <t>Zeme,ēkas un būves</t>
  </si>
  <si>
    <t>Tehnoloģiskās iekārtas un mašīnas</t>
  </si>
  <si>
    <t>Pārējie pamatlīdzekļi</t>
  </si>
  <si>
    <t>PL izveidošana un nepabeigtā celtniecība</t>
  </si>
  <si>
    <t>Kapitālais remonts un rekonstrukcija</t>
  </si>
  <si>
    <t>Sociālie pabalsti</t>
  </si>
  <si>
    <t>Sociālie pabalsti naudā</t>
  </si>
  <si>
    <t>Pabalsti un palīdzība trūcigiem iedzīvotājiem</t>
  </si>
  <si>
    <t>Garantētā minimālā ienākuma pabalsti naudā</t>
  </si>
  <si>
    <t>Pārējie pabalsti</t>
  </si>
  <si>
    <t>Transferti,dot.un mērķdot.pašvaldībām</t>
  </si>
  <si>
    <t>Pašvaldību budžeta kārtējo izdevumu transferti</t>
  </si>
  <si>
    <t>Pašv.budžeta kārt.izd.transf.citām pašvald.</t>
  </si>
  <si>
    <t>Rajona pad.transferti pašvaldībām</t>
  </si>
  <si>
    <t>Mērķdotācijas pašv.budžetiem</t>
  </si>
  <si>
    <t>Mērķdotācijas dažādām pašv.funkcijām</t>
  </si>
  <si>
    <t xml:space="preserve">I Z D E V U M I   </t>
  </si>
  <si>
    <t xml:space="preserve">      I I.</t>
  </si>
  <si>
    <t>I Z D E V U M I    K O P Ā</t>
  </si>
  <si>
    <t>plāns ar groz.</t>
  </si>
  <si>
    <t xml:space="preserve">              Koda nosaukums</t>
  </si>
  <si>
    <t>pl.ar groz.</t>
  </si>
  <si>
    <t>Sociālie pabalsti natūrā</t>
  </si>
  <si>
    <t>18.8.0.0.</t>
  </si>
  <si>
    <t>Pašv.budž.saņemtie VB transf.ES proj.</t>
  </si>
  <si>
    <t>Vispārēja rakstura transferti no v.budž.pašv.budž.</t>
  </si>
  <si>
    <t>Pašvaldības teritoriju un mājokļu apsaimniek.</t>
  </si>
  <si>
    <t>10.000</t>
  </si>
  <si>
    <t>Sociālā aizsardzība</t>
  </si>
  <si>
    <t xml:space="preserve">Pāvilostas novada pašvaldības </t>
  </si>
  <si>
    <t xml:space="preserve">        Ieņēmumi no uzņēmējd. un īpašuma</t>
  </si>
  <si>
    <t xml:space="preserve">           Ieņēm.no pašv.īpaš,iznom.,pārdoš.,un nod.pamatpar.k.</t>
  </si>
  <si>
    <t>Izdevumi periodikas iegādei</t>
  </si>
  <si>
    <t>Pašv.soc.palīdzība iedzīv.natūrā</t>
  </si>
  <si>
    <t>Atbalsta pas. un kompens.naudā</t>
  </si>
  <si>
    <t>GMI pabalsti natūrā</t>
  </si>
  <si>
    <t>Pārējie klas.neminētie maks.iedz.natūrā un kom.</t>
  </si>
  <si>
    <t>Atlikums uz 01.01.2010.</t>
  </si>
  <si>
    <t>Pašvald.budž.uzt.izdev.transferti</t>
  </si>
  <si>
    <t>Saistošie noteikumi Nr.23 "Par grozījumiem 27.08.2009.saistošajos noteikumos nr.6"</t>
  </si>
  <si>
    <t xml:space="preserve">      KOPĀ IZDEVUMI:</t>
  </si>
  <si>
    <t>9.9.0.0.</t>
  </si>
  <si>
    <t>Pārējās nodevas</t>
  </si>
  <si>
    <t xml:space="preserve">          ATLIKUMS uz 01.01.2010.:</t>
  </si>
  <si>
    <t>Atalgojums</t>
  </si>
  <si>
    <t>Mēneša amatalga</t>
  </si>
  <si>
    <t>Dzīvokļa pabalsti naudā</t>
  </si>
  <si>
    <t>Dzīvokļa pabalsti natūrā</t>
  </si>
  <si>
    <t>VN pabalsti naudā</t>
  </si>
  <si>
    <t>priekšsēdētāja vietnieks:                                                                              J.Vitrups</t>
  </si>
  <si>
    <t>priekšsēdētāja vietnieks    :                                                                                   J.Vitrups</t>
  </si>
  <si>
    <t>Pāvilostas novada domes 2010.gada 28.janvāra saistošie noteikumi Nr.1</t>
  </si>
  <si>
    <t xml:space="preserve">            Pāvilostas  novada domes pamatbudžeta izdevumi ,atbilstoši</t>
  </si>
  <si>
    <t>funkcionālājām kategorijām 2010.gadam</t>
  </si>
  <si>
    <t xml:space="preserve">  2010.g.</t>
  </si>
  <si>
    <t>atbilstoši funkcionālājām kategorijām 2009.gadam</t>
  </si>
  <si>
    <t xml:space="preserve">            Pāvilostas  novada domes pamatbudžeta izdevumu izpilde,</t>
  </si>
  <si>
    <t>Pāvilostas novada domes priekšsēdētājs:                                                  U.Kristapsons</t>
  </si>
  <si>
    <t>Pāvilostas novada domes priekšsēdētājs:                                                   U.Kristapsons</t>
  </si>
  <si>
    <t xml:space="preserve">       Pāvilostas novada  domes pamatbudžeta</t>
  </si>
  <si>
    <t xml:space="preserve"> ieņēmumu izpilde  2009.gadam</t>
  </si>
  <si>
    <t xml:space="preserve">      Pāvilostas novada domes priekšsēdētājs:                                                   U.Kristapsons</t>
  </si>
  <si>
    <t xml:space="preserve">Pāvilostas novada domes </t>
  </si>
  <si>
    <t xml:space="preserve">                             atbilstoši ekonomiskajām funkcijām</t>
  </si>
  <si>
    <t xml:space="preserve">         Pāvilostas novada domes izdevumu izpilde 2009.gadam </t>
  </si>
  <si>
    <t xml:space="preserve">                            atbilstoši ekonomiskajām funkcijām</t>
  </si>
  <si>
    <t xml:space="preserve">Pāvilostas novada domes izdevumi 2010.gadam </t>
  </si>
  <si>
    <t xml:space="preserve">   2010.g.</t>
  </si>
  <si>
    <t xml:space="preserve">      Pāvilostas novada speciālā budžeta ieņēmumi  </t>
  </si>
  <si>
    <t xml:space="preserve">         un izdevumi 2010.gadam</t>
  </si>
  <si>
    <t>2010.g.</t>
  </si>
  <si>
    <t xml:space="preserve">       ieņēmumi  2010.gadam</t>
  </si>
  <si>
    <t xml:space="preserve">         Pāvilostas novada  domes pamatbudžeta</t>
  </si>
  <si>
    <t xml:space="preserve">              Pāvilostas novada domes 2010.gada 28.janvāra saistošie noteikumi Nr.1</t>
  </si>
  <si>
    <t xml:space="preserve">              Pāvilostas novada domes priekšsēdētājs:                                                   U.Kristapsons</t>
  </si>
  <si>
    <t xml:space="preserve">         Pāvilostas novada speciālā budžeta ieņēmumi  </t>
  </si>
  <si>
    <t xml:space="preserve">     un izdevumu izpilde 2009.gadam</t>
  </si>
  <si>
    <t xml:space="preserve">       Pāvilostas novada domes 2009.gada 29.janvāra saistošie noteikumi Nr.1</t>
  </si>
  <si>
    <t>Ieņēm.no valsts budž.ES proj.līdzf.</t>
  </si>
  <si>
    <t xml:space="preserve">          ATLIKUMS uz 01.01.2009./2010.:</t>
  </si>
  <si>
    <t>18.9.1.0. Mērķdot.pašvald.autoceļiem</t>
  </si>
  <si>
    <t>18.9.0.0.   VB transferti un mērķdotācijas</t>
  </si>
  <si>
    <t>19.3.0.0   .Ieņēmumi no rajonu padomēm</t>
  </si>
  <si>
    <t>VB transf.,dot.,pašv.uzturēš.izd.iekš.transf.</t>
  </si>
  <si>
    <t>18.9.0.0. Pašvald.spec.budž.saņemtie valsts</t>
  </si>
  <si>
    <t>budžeta transferti un mērķdotācijas</t>
  </si>
  <si>
    <t>18.9.1.0. Mērķdot.pašv.autoceļu (ielu) fondiem</t>
  </si>
  <si>
    <t>Atlikums uz 01.01.2011.</t>
  </si>
  <si>
    <t>valsts nodarbinātības pabalsti naudā</t>
  </si>
  <si>
    <t>Pašvaldības soc.palīdzība naudā</t>
  </si>
  <si>
    <t>Pašv.soc.palīdzība iedzīvotājiem natūrā</t>
  </si>
  <si>
    <t>Atbalsta pasākumi un kompensācija natūrā</t>
  </si>
  <si>
    <t>Garantētā minimālā ienākuma pabalsti natūrā</t>
  </si>
  <si>
    <t>Valsts nodarbinātības pabalsti naudā</t>
  </si>
  <si>
    <t>groz.26.02.10.</t>
  </si>
  <si>
    <t xml:space="preserve">          ATLIKUMS uz 01.01.2011.:</t>
  </si>
  <si>
    <t>2010.g</t>
  </si>
  <si>
    <t>18.9.0.0.pašvaldību spec..budž.saņemtie valsts</t>
  </si>
  <si>
    <t>18.9.1.0. Mērķdotācijas pašv.autoceļu  fondiem</t>
  </si>
  <si>
    <t>Saistošie noteikumi Nr.6 "Par grozījumiem 28.01.2010.saistošajos noteikumos Nr.1"</t>
  </si>
  <si>
    <t xml:space="preserve"> Pāvilostas novada pašavaldības pamatbudžeta izdevumi 2010.gadā</t>
  </si>
  <si>
    <t>groz.25.03.10.</t>
  </si>
  <si>
    <t>priekšsēdētājs:                                                                                                                U.Kristapsons</t>
  </si>
  <si>
    <t xml:space="preserve">      Pāvilostas novada pašvaldības speciālā budžeta</t>
  </si>
  <si>
    <t xml:space="preserve">         ieņēmumi un izdevumi 2010.gadam</t>
  </si>
  <si>
    <t xml:space="preserve">        Pāvilostas novada pašavaldības pamatbudžeta  izdevumi 2010.gadam </t>
  </si>
  <si>
    <t xml:space="preserve">   Pāvilostas novada pašavaldības pamatbudžeta ieņēmumi 2010.gadā</t>
  </si>
  <si>
    <t>priekšsēdētājs                                                                                                       U.Kristapsons</t>
  </si>
  <si>
    <t>Pielikums Nr.</t>
  </si>
  <si>
    <t>Pielikums nr.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</si>
</sst>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6" fillId="35" borderId="19" xfId="0" applyNumberFormat="1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3" fontId="7" fillId="36" borderId="18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3" fontId="6" fillId="37" borderId="18" xfId="0" applyNumberFormat="1" applyFont="1" applyFill="1" applyBorder="1" applyAlignment="1">
      <alignment/>
    </xf>
    <xf numFmtId="3" fontId="6" fillId="37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37" borderId="24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3" fontId="5" fillId="37" borderId="19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16" fontId="8" fillId="0" borderId="19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8" fillId="0" borderId="32" xfId="0" applyFont="1" applyFill="1" applyBorder="1" applyAlignment="1">
      <alignment/>
    </xf>
    <xf numFmtId="0" fontId="0" fillId="0" borderId="23" xfId="0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38" borderId="24" xfId="0" applyFill="1" applyBorder="1" applyAlignment="1">
      <alignment/>
    </xf>
    <xf numFmtId="0" fontId="2" fillId="38" borderId="17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1" fontId="5" fillId="38" borderId="19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9" fillId="0" borderId="0" xfId="0" applyFont="1" applyAlignment="1">
      <alignment/>
    </xf>
    <xf numFmtId="0" fontId="6" fillId="39" borderId="16" xfId="0" applyFont="1" applyFill="1" applyBorder="1" applyAlignment="1">
      <alignment/>
    </xf>
    <xf numFmtId="0" fontId="6" fillId="39" borderId="14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17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1" fontId="6" fillId="7" borderId="19" xfId="0" applyNumberFormat="1" applyFont="1" applyFill="1" applyBorder="1" applyAlignment="1">
      <alignment/>
    </xf>
    <xf numFmtId="0" fontId="6" fillId="39" borderId="19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1" fontId="6" fillId="5" borderId="20" xfId="0" applyNumberFormat="1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40" borderId="18" xfId="0" applyFont="1" applyFill="1" applyBorder="1" applyAlignment="1">
      <alignment/>
    </xf>
    <xf numFmtId="0" fontId="6" fillId="4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6" fillId="39" borderId="15" xfId="0" applyFont="1" applyFill="1" applyBorder="1" applyAlignment="1">
      <alignment/>
    </xf>
    <xf numFmtId="0" fontId="0" fillId="9" borderId="24" xfId="0" applyFill="1" applyBorder="1" applyAlignment="1">
      <alignment/>
    </xf>
    <xf numFmtId="0" fontId="2" fillId="9" borderId="17" xfId="0" applyFont="1" applyFill="1" applyBorder="1" applyAlignment="1">
      <alignment/>
    </xf>
    <xf numFmtId="0" fontId="5" fillId="9" borderId="17" xfId="0" applyFont="1" applyFill="1" applyBorder="1" applyAlignment="1">
      <alignment/>
    </xf>
    <xf numFmtId="0" fontId="5" fillId="9" borderId="18" xfId="0" applyFont="1" applyFill="1" applyBorder="1" applyAlignment="1">
      <alignment/>
    </xf>
    <xf numFmtId="1" fontId="5" fillId="9" borderId="19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17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7" fillId="36" borderId="17" xfId="0" applyNumberFormat="1" applyFont="1" applyFill="1" applyBorder="1" applyAlignment="1">
      <alignment/>
    </xf>
    <xf numFmtId="3" fontId="6" fillId="36" borderId="17" xfId="0" applyNumberFormat="1" applyFont="1" applyFill="1" applyBorder="1" applyAlignment="1">
      <alignment/>
    </xf>
    <xf numFmtId="3" fontId="6" fillId="37" borderId="17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5" fillId="0" borderId="0" xfId="0" applyNumberFormat="1" applyFont="1" applyBorder="1" applyAlignment="1">
      <alignment/>
    </xf>
    <xf numFmtId="3" fontId="5" fillId="37" borderId="17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/>
    </xf>
    <xf numFmtId="0" fontId="6" fillId="7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6" fillId="39" borderId="2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5" borderId="21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18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40" borderId="17" xfId="0" applyFont="1" applyFill="1" applyBorder="1" applyAlignment="1">
      <alignment/>
    </xf>
    <xf numFmtId="0" fontId="6" fillId="40" borderId="24" xfId="0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5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41" borderId="19" xfId="0" applyFont="1" applyFill="1" applyBorder="1" applyAlignment="1">
      <alignment/>
    </xf>
    <xf numFmtId="0" fontId="7" fillId="41" borderId="17" xfId="0" applyFont="1" applyFill="1" applyBorder="1" applyAlignment="1">
      <alignment/>
    </xf>
    <xf numFmtId="0" fontId="8" fillId="41" borderId="17" xfId="0" applyFont="1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7" xfId="0" applyFont="1" applyFill="1" applyBorder="1" applyAlignment="1">
      <alignment/>
    </xf>
    <xf numFmtId="0" fontId="8" fillId="42" borderId="17" xfId="0" applyFont="1" applyFill="1" applyBorder="1" applyAlignment="1">
      <alignment/>
    </xf>
    <xf numFmtId="3" fontId="7" fillId="42" borderId="19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31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7" fillId="42" borderId="0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3" fontId="7" fillId="42" borderId="16" xfId="0" applyNumberFormat="1" applyFont="1" applyFill="1" applyBorder="1" applyAlignment="1">
      <alignment/>
    </xf>
    <xf numFmtId="0" fontId="7" fillId="43" borderId="19" xfId="0" applyFont="1" applyFill="1" applyBorder="1" applyAlignment="1">
      <alignment/>
    </xf>
    <xf numFmtId="0" fontId="7" fillId="43" borderId="17" xfId="0" applyFont="1" applyFill="1" applyBorder="1" applyAlignment="1">
      <alignment/>
    </xf>
    <xf numFmtId="0" fontId="8" fillId="43" borderId="17" xfId="0" applyFont="1" applyFill="1" applyBorder="1" applyAlignment="1">
      <alignment/>
    </xf>
    <xf numFmtId="3" fontId="7" fillId="43" borderId="19" xfId="0" applyNumberFormat="1" applyFont="1" applyFill="1" applyBorder="1" applyAlignment="1">
      <alignment/>
    </xf>
    <xf numFmtId="0" fontId="7" fillId="42" borderId="15" xfId="0" applyFont="1" applyFill="1" applyBorder="1" applyAlignment="1">
      <alignment/>
    </xf>
    <xf numFmtId="0" fontId="7" fillId="42" borderId="31" xfId="0" applyFont="1" applyFill="1" applyBorder="1" applyAlignment="1">
      <alignment/>
    </xf>
    <xf numFmtId="0" fontId="8" fillId="42" borderId="31" xfId="0" applyFont="1" applyFill="1" applyBorder="1" applyAlignment="1">
      <alignment/>
    </xf>
    <xf numFmtId="3" fontId="7" fillId="42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7" fillId="42" borderId="17" xfId="0" applyNumberFormat="1" applyFont="1" applyFill="1" applyBorder="1" applyAlignment="1">
      <alignment/>
    </xf>
    <xf numFmtId="1" fontId="7" fillId="42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2" borderId="17" xfId="0" applyFill="1" applyBorder="1" applyAlignment="1">
      <alignment/>
    </xf>
    <xf numFmtId="0" fontId="8" fillId="0" borderId="16" xfId="0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0" fillId="42" borderId="0" xfId="0" applyFill="1" applyBorder="1" applyAlignment="1">
      <alignment/>
    </xf>
    <xf numFmtId="3" fontId="7" fillId="42" borderId="16" xfId="0" applyNumberFormat="1" applyFont="1" applyFill="1" applyBorder="1" applyAlignment="1">
      <alignment/>
    </xf>
    <xf numFmtId="0" fontId="0" fillId="43" borderId="17" xfId="0" applyFill="1" applyBorder="1" applyAlignment="1">
      <alignment/>
    </xf>
    <xf numFmtId="0" fontId="0" fillId="42" borderId="31" xfId="0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1" fontId="8" fillId="0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14" fillId="37" borderId="15" xfId="0" applyFont="1" applyFill="1" applyBorder="1" applyAlignment="1">
      <alignment/>
    </xf>
    <xf numFmtId="0" fontId="14" fillId="37" borderId="31" xfId="0" applyFont="1" applyFill="1" applyBorder="1" applyAlignment="1">
      <alignment/>
    </xf>
    <xf numFmtId="0" fontId="7" fillId="37" borderId="31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ill="1" applyBorder="1" applyAlignment="1">
      <alignment/>
    </xf>
    <xf numFmtId="3" fontId="7" fillId="37" borderId="13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7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37" borderId="19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4" fillId="42" borderId="16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6" xfId="0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7" xfId="0" applyFont="1" applyFill="1" applyBorder="1" applyAlignment="1">
      <alignment/>
    </xf>
    <xf numFmtId="0" fontId="7" fillId="42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7" fillId="42" borderId="34" xfId="0" applyFont="1" applyFill="1" applyBorder="1" applyAlignment="1">
      <alignment/>
    </xf>
    <xf numFmtId="0" fontId="7" fillId="0" borderId="31" xfId="0" applyFont="1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37" borderId="18" xfId="0" applyFill="1" applyBorder="1" applyAlignment="1">
      <alignment/>
    </xf>
    <xf numFmtId="0" fontId="14" fillId="37" borderId="16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0" fillId="42" borderId="18" xfId="0" applyFill="1" applyBorder="1" applyAlignment="1">
      <alignment/>
    </xf>
    <xf numFmtId="0" fontId="7" fillId="44" borderId="19" xfId="0" applyFont="1" applyFill="1" applyBorder="1" applyAlignment="1">
      <alignment/>
    </xf>
    <xf numFmtId="0" fontId="7" fillId="0" borderId="18" xfId="0" applyFont="1" applyBorder="1" applyAlignment="1">
      <alignment/>
    </xf>
    <xf numFmtId="0" fontId="14" fillId="0" borderId="16" xfId="0" applyFont="1" applyFill="1" applyBorder="1" applyAlignment="1">
      <alignment/>
    </xf>
    <xf numFmtId="0" fontId="7" fillId="0" borderId="22" xfId="0" applyFont="1" applyBorder="1" applyAlignment="1">
      <alignment/>
    </xf>
    <xf numFmtId="0" fontId="14" fillId="37" borderId="19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0" fillId="37" borderId="17" xfId="0" applyFill="1" applyBorder="1" applyAlignment="1">
      <alignment/>
    </xf>
    <xf numFmtId="0" fontId="5" fillId="41" borderId="29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3" fontId="7" fillId="41" borderId="11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37" borderId="15" xfId="0" applyFont="1" applyFill="1" applyBorder="1" applyAlignment="1">
      <alignment/>
    </xf>
    <xf numFmtId="0" fontId="14" fillId="37" borderId="31" xfId="0" applyFont="1" applyFill="1" applyBorder="1" applyAlignment="1">
      <alignment/>
    </xf>
    <xf numFmtId="0" fontId="7" fillId="37" borderId="31" xfId="0" applyFont="1" applyFill="1" applyBorder="1" applyAlignment="1">
      <alignment/>
    </xf>
    <xf numFmtId="0" fontId="0" fillId="37" borderId="30" xfId="0" applyFill="1" applyBorder="1" applyAlignment="1">
      <alignment/>
    </xf>
    <xf numFmtId="0" fontId="7" fillId="37" borderId="15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5" fillId="41" borderId="32" xfId="0" applyFont="1" applyFill="1" applyBorder="1" applyAlignment="1">
      <alignment/>
    </xf>
    <xf numFmtId="0" fontId="13" fillId="41" borderId="41" xfId="0" applyFont="1" applyFill="1" applyBorder="1" applyAlignment="1">
      <alignment/>
    </xf>
    <xf numFmtId="0" fontId="5" fillId="41" borderId="41" xfId="0" applyFont="1" applyFill="1" applyBorder="1" applyAlignment="1">
      <alignment/>
    </xf>
    <xf numFmtId="0" fontId="2" fillId="41" borderId="41" xfId="0" applyFont="1" applyFill="1" applyBorder="1" applyAlignment="1">
      <alignment/>
    </xf>
    <xf numFmtId="0" fontId="0" fillId="41" borderId="41" xfId="0" applyFill="1" applyBorder="1" applyAlignment="1">
      <alignment/>
    </xf>
    <xf numFmtId="3" fontId="7" fillId="41" borderId="41" xfId="0" applyNumberFormat="1" applyFont="1" applyFill="1" applyBorder="1" applyAlignment="1">
      <alignment/>
    </xf>
    <xf numFmtId="3" fontId="7" fillId="41" borderId="32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38" borderId="28" xfId="0" applyFont="1" applyFill="1" applyBorder="1" applyAlignment="1">
      <alignment/>
    </xf>
    <xf numFmtId="0" fontId="6" fillId="45" borderId="20" xfId="0" applyFont="1" applyFill="1" applyBorder="1" applyAlignment="1">
      <alignment/>
    </xf>
    <xf numFmtId="0" fontId="6" fillId="45" borderId="17" xfId="0" applyFont="1" applyFill="1" applyBorder="1" applyAlignment="1">
      <alignment/>
    </xf>
    <xf numFmtId="0" fontId="6" fillId="45" borderId="24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0" fillId="0" borderId="24" xfId="0" applyBorder="1" applyAlignment="1">
      <alignment/>
    </xf>
    <xf numFmtId="0" fontId="12" fillId="0" borderId="2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7" fillId="46" borderId="19" xfId="0" applyFont="1" applyFill="1" applyBorder="1" applyAlignment="1">
      <alignment/>
    </xf>
    <xf numFmtId="0" fontId="7" fillId="46" borderId="17" xfId="0" applyFont="1" applyFill="1" applyBorder="1" applyAlignment="1">
      <alignment/>
    </xf>
    <xf numFmtId="0" fontId="8" fillId="46" borderId="17" xfId="0" applyFont="1" applyFill="1" applyBorder="1" applyAlignment="1">
      <alignment/>
    </xf>
    <xf numFmtId="3" fontId="7" fillId="46" borderId="19" xfId="0" applyNumberFormat="1" applyFont="1" applyFill="1" applyBorder="1" applyAlignment="1">
      <alignment/>
    </xf>
    <xf numFmtId="0" fontId="7" fillId="47" borderId="19" xfId="0" applyFont="1" applyFill="1" applyBorder="1" applyAlignment="1">
      <alignment/>
    </xf>
    <xf numFmtId="0" fontId="7" fillId="47" borderId="17" xfId="0" applyFont="1" applyFill="1" applyBorder="1" applyAlignment="1">
      <alignment/>
    </xf>
    <xf numFmtId="0" fontId="8" fillId="47" borderId="17" xfId="0" applyFont="1" applyFill="1" applyBorder="1" applyAlignment="1">
      <alignment/>
    </xf>
    <xf numFmtId="3" fontId="7" fillId="47" borderId="19" xfId="0" applyNumberFormat="1" applyFont="1" applyFill="1" applyBorder="1" applyAlignment="1">
      <alignment/>
    </xf>
    <xf numFmtId="0" fontId="0" fillId="47" borderId="0" xfId="0" applyFill="1" applyAlignment="1">
      <alignment/>
    </xf>
    <xf numFmtId="0" fontId="7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3" fontId="7" fillId="47" borderId="16" xfId="0" applyNumberFormat="1" applyFont="1" applyFill="1" applyBorder="1" applyAlignment="1">
      <alignment/>
    </xf>
    <xf numFmtId="0" fontId="7" fillId="47" borderId="15" xfId="0" applyFont="1" applyFill="1" applyBorder="1" applyAlignment="1">
      <alignment/>
    </xf>
    <xf numFmtId="0" fontId="7" fillId="47" borderId="31" xfId="0" applyFont="1" applyFill="1" applyBorder="1" applyAlignment="1">
      <alignment/>
    </xf>
    <xf numFmtId="0" fontId="8" fillId="47" borderId="31" xfId="0" applyFont="1" applyFill="1" applyBorder="1" applyAlignment="1">
      <alignment/>
    </xf>
    <xf numFmtId="3" fontId="7" fillId="47" borderId="15" xfId="0" applyNumberFormat="1" applyFont="1" applyFill="1" applyBorder="1" applyAlignment="1">
      <alignment/>
    </xf>
    <xf numFmtId="3" fontId="7" fillId="47" borderId="17" xfId="0" applyNumberFormat="1" applyFont="1" applyFill="1" applyBorder="1" applyAlignment="1">
      <alignment/>
    </xf>
    <xf numFmtId="1" fontId="7" fillId="47" borderId="15" xfId="0" applyNumberFormat="1" applyFont="1" applyFill="1" applyBorder="1" applyAlignment="1">
      <alignment/>
    </xf>
    <xf numFmtId="1" fontId="57" fillId="47" borderId="19" xfId="0" applyNumberFormat="1" applyFont="1" applyFill="1" applyBorder="1" applyAlignment="1">
      <alignment/>
    </xf>
    <xf numFmtId="3" fontId="57" fillId="47" borderId="16" xfId="0" applyNumberFormat="1" applyFont="1" applyFill="1" applyBorder="1" applyAlignment="1">
      <alignment/>
    </xf>
    <xf numFmtId="3" fontId="57" fillId="46" borderId="19" xfId="0" applyNumberFormat="1" applyFont="1" applyFill="1" applyBorder="1" applyAlignment="1">
      <alignment/>
    </xf>
    <xf numFmtId="3" fontId="60" fillId="0" borderId="29" xfId="0" applyNumberFormat="1" applyFont="1" applyBorder="1" applyAlignment="1">
      <alignment/>
    </xf>
    <xf numFmtId="0" fontId="57" fillId="0" borderId="19" xfId="0" applyFont="1" applyBorder="1" applyAlignment="1">
      <alignment/>
    </xf>
    <xf numFmtId="0" fontId="5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1" fontId="57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57" fillId="0" borderId="2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1" fillId="13" borderId="17" xfId="0" applyFont="1" applyFill="1" applyBorder="1" applyAlignment="1">
      <alignment/>
    </xf>
    <xf numFmtId="0" fontId="61" fillId="13" borderId="19" xfId="0" applyFont="1" applyFill="1" applyBorder="1" applyAlignment="1">
      <alignment/>
    </xf>
    <xf numFmtId="0" fontId="0" fillId="0" borderId="39" xfId="0" applyBorder="1" applyAlignment="1">
      <alignment/>
    </xf>
    <xf numFmtId="0" fontId="5" fillId="0" borderId="21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" fillId="0" borderId="16" xfId="0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0" fillId="0" borderId="42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62" fillId="0" borderId="41" xfId="0" applyFont="1" applyFill="1" applyBorder="1" applyAlignment="1">
      <alignment/>
    </xf>
    <xf numFmtId="3" fontId="57" fillId="0" borderId="32" xfId="0" applyNumberFormat="1" applyFont="1" applyFill="1" applyBorder="1" applyAlignment="1">
      <alignment/>
    </xf>
    <xf numFmtId="3" fontId="57" fillId="0" borderId="16" xfId="0" applyNumberFormat="1" applyFont="1" applyBorder="1" applyAlignment="1">
      <alignment/>
    </xf>
    <xf numFmtId="0" fontId="14" fillId="46" borderId="16" xfId="0" applyFont="1" applyFill="1" applyBorder="1" applyAlignment="1">
      <alignment/>
    </xf>
    <xf numFmtId="0" fontId="14" fillId="46" borderId="0" xfId="0" applyFont="1" applyFill="1" applyBorder="1" applyAlignment="1">
      <alignment/>
    </xf>
    <xf numFmtId="0" fontId="7" fillId="46" borderId="0" xfId="0" applyFont="1" applyFill="1" applyBorder="1" applyAlignment="1">
      <alignment/>
    </xf>
    <xf numFmtId="0" fontId="7" fillId="46" borderId="16" xfId="0" applyFont="1" applyFill="1" applyBorder="1" applyAlignment="1">
      <alignment/>
    </xf>
    <xf numFmtId="3" fontId="7" fillId="44" borderId="19" xfId="0" applyNumberFormat="1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14" fillId="42" borderId="15" xfId="0" applyFont="1" applyFill="1" applyBorder="1" applyAlignment="1">
      <alignment/>
    </xf>
    <xf numFmtId="0" fontId="14" fillId="42" borderId="31" xfId="0" applyFont="1" applyFill="1" applyBorder="1" applyAlignment="1">
      <alignment/>
    </xf>
    <xf numFmtId="0" fontId="7" fillId="47" borderId="16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24" xfId="0" applyFont="1" applyBorder="1" applyAlignment="1">
      <alignment/>
    </xf>
    <xf numFmtId="3" fontId="57" fillId="0" borderId="19" xfId="0" applyNumberFormat="1" applyFont="1" applyBorder="1" applyAlignment="1">
      <alignment/>
    </xf>
    <xf numFmtId="0" fontId="62" fillId="0" borderId="0" xfId="0" applyFont="1" applyAlignment="1">
      <alignment/>
    </xf>
    <xf numFmtId="0" fontId="62" fillId="0" borderId="24" xfId="0" applyFont="1" applyBorder="1" applyAlignment="1">
      <alignment/>
    </xf>
    <xf numFmtId="3" fontId="60" fillId="0" borderId="16" xfId="0" applyNumberFormat="1" applyFont="1" applyBorder="1" applyAlignment="1">
      <alignment/>
    </xf>
    <xf numFmtId="3" fontId="64" fillId="0" borderId="16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8" xfId="0" applyFont="1" applyFill="1" applyBorder="1" applyAlignment="1">
      <alignment/>
    </xf>
    <xf numFmtId="0" fontId="63" fillId="0" borderId="26" xfId="0" applyFont="1" applyBorder="1" applyAlignment="1">
      <alignment/>
    </xf>
    <xf numFmtId="0" fontId="63" fillId="0" borderId="17" xfId="0" applyFont="1" applyBorder="1" applyAlignment="1">
      <alignment/>
    </xf>
    <xf numFmtId="1" fontId="6" fillId="45" borderId="16" xfId="0" applyNumberFormat="1" applyFont="1" applyFill="1" applyBorder="1" applyAlignment="1">
      <alignment/>
    </xf>
    <xf numFmtId="0" fontId="6" fillId="45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62" fillId="0" borderId="19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38" xfId="0" applyFill="1" applyBorder="1" applyAlignment="1">
      <alignment/>
    </xf>
    <xf numFmtId="0" fontId="65" fillId="11" borderId="32" xfId="0" applyFont="1" applyFill="1" applyBorder="1" applyAlignment="1">
      <alignment/>
    </xf>
    <xf numFmtId="0" fontId="65" fillId="11" borderId="41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1" fontId="5" fillId="0" borderId="28" xfId="0" applyNumberFormat="1" applyFont="1" applyBorder="1" applyAlignment="1">
      <alignment/>
    </xf>
    <xf numFmtId="0" fontId="0" fillId="0" borderId="42" xfId="0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" fontId="5" fillId="0" borderId="32" xfId="0" applyNumberFormat="1" applyFont="1" applyBorder="1" applyAlignment="1">
      <alignment/>
    </xf>
    <xf numFmtId="1" fontId="6" fillId="5" borderId="16" xfId="0" applyNumberFormat="1" applyFont="1" applyFill="1" applyBorder="1" applyAlignment="1">
      <alignment/>
    </xf>
    <xf numFmtId="1" fontId="6" fillId="3" borderId="19" xfId="0" applyNumberFormat="1" applyFont="1" applyFill="1" applyBorder="1" applyAlignment="1">
      <alignment/>
    </xf>
    <xf numFmtId="0" fontId="7" fillId="42" borderId="15" xfId="0" applyFont="1" applyFill="1" applyBorder="1" applyAlignment="1">
      <alignment/>
    </xf>
    <xf numFmtId="0" fontId="66" fillId="0" borderId="19" xfId="0" applyFont="1" applyBorder="1" applyAlignment="1">
      <alignment/>
    </xf>
    <xf numFmtId="0" fontId="0" fillId="0" borderId="41" xfId="0" applyBorder="1" applyAlignment="1">
      <alignment/>
    </xf>
    <xf numFmtId="0" fontId="57" fillId="0" borderId="17" xfId="0" applyFont="1" applyFill="1" applyBorder="1" applyAlignment="1">
      <alignment/>
    </xf>
    <xf numFmtId="0" fontId="14" fillId="42" borderId="13" xfId="0" applyFont="1" applyFill="1" applyBorder="1" applyAlignment="1">
      <alignment/>
    </xf>
    <xf numFmtId="0" fontId="14" fillId="42" borderId="44" xfId="0" applyFont="1" applyFill="1" applyBorder="1" applyAlignment="1">
      <alignment/>
    </xf>
    <xf numFmtId="0" fontId="14" fillId="42" borderId="37" xfId="0" applyFont="1" applyFill="1" applyBorder="1" applyAlignment="1">
      <alignment/>
    </xf>
    <xf numFmtId="0" fontId="0" fillId="42" borderId="45" xfId="0" applyFill="1" applyBorder="1" applyAlignment="1">
      <alignment/>
    </xf>
    <xf numFmtId="0" fontId="7" fillId="42" borderId="13" xfId="0" applyFont="1" applyFill="1" applyBorder="1" applyAlignment="1">
      <alignment/>
    </xf>
    <xf numFmtId="0" fontId="0" fillId="0" borderId="38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58" fillId="0" borderId="28" xfId="0" applyFont="1" applyBorder="1" applyAlignment="1">
      <alignment/>
    </xf>
    <xf numFmtId="0" fontId="14" fillId="42" borderId="3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8" max="9" width="9.7109375" style="0" bestFit="1" customWidth="1"/>
  </cols>
  <sheetData>
    <row r="1" spans="1:12" ht="15">
      <c r="A1" t="s">
        <v>62</v>
      </c>
      <c r="L1" s="11"/>
    </row>
    <row r="2" spans="9:11" ht="15">
      <c r="I2" s="58"/>
      <c r="J2" s="58"/>
      <c r="K2" t="s">
        <v>322</v>
      </c>
    </row>
    <row r="3" spans="1:10" ht="15">
      <c r="A3" s="2" t="s">
        <v>312</v>
      </c>
      <c r="B3" s="11"/>
      <c r="C3" s="11"/>
      <c r="D3" s="11"/>
      <c r="E3" s="11"/>
      <c r="F3" s="11"/>
      <c r="G3" s="11"/>
      <c r="I3" s="58"/>
      <c r="J3" s="58"/>
    </row>
    <row r="4" spans="1:17" ht="18.75">
      <c r="A4" s="4" t="s">
        <v>313</v>
      </c>
      <c r="B4" s="4"/>
      <c r="C4" s="5"/>
      <c r="D4" s="5"/>
      <c r="E4" s="5"/>
      <c r="F4" s="5"/>
      <c r="G4" s="5"/>
      <c r="I4" s="549"/>
      <c r="J4" s="549"/>
      <c r="K4" s="207" t="s">
        <v>316</v>
      </c>
      <c r="L4" s="207"/>
      <c r="M4" s="207"/>
      <c r="N4" s="207"/>
      <c r="O4" s="207"/>
      <c r="P4" s="207"/>
      <c r="Q4" s="207"/>
    </row>
    <row r="5" spans="1:17" ht="19.5" thickBot="1">
      <c r="A5" s="3"/>
      <c r="B5" s="4"/>
      <c r="C5" s="5"/>
      <c r="D5" s="5"/>
      <c r="E5" s="5"/>
      <c r="F5" s="5"/>
      <c r="G5" s="5"/>
      <c r="I5" s="550"/>
      <c r="J5" s="549"/>
      <c r="K5" s="4" t="s">
        <v>136</v>
      </c>
      <c r="L5" s="207" t="s">
        <v>317</v>
      </c>
      <c r="M5" s="5"/>
      <c r="N5" s="5"/>
      <c r="O5" s="5"/>
      <c r="P5" s="5"/>
      <c r="Q5" s="5"/>
    </row>
    <row r="6" spans="1:10" ht="15.75" thickBot="1">
      <c r="A6" s="6" t="s">
        <v>2</v>
      </c>
      <c r="B6" s="6"/>
      <c r="C6" s="7" t="s">
        <v>3</v>
      </c>
      <c r="D6" s="7"/>
      <c r="E6" s="7"/>
      <c r="F6" s="83" t="s">
        <v>283</v>
      </c>
      <c r="G6" s="408" t="s">
        <v>314</v>
      </c>
      <c r="H6" s="418" t="s">
        <v>232</v>
      </c>
      <c r="I6" s="58"/>
      <c r="J6" s="58"/>
    </row>
    <row r="7" spans="1:10" ht="15">
      <c r="A7" s="9"/>
      <c r="B7" s="10"/>
      <c r="C7" s="11"/>
      <c r="D7" s="11"/>
      <c r="E7" s="11"/>
      <c r="F7" s="13"/>
      <c r="G7" s="13"/>
      <c r="H7" s="14"/>
      <c r="I7" s="58"/>
      <c r="J7" s="58"/>
    </row>
    <row r="8" spans="1:10" ht="15.75" thickBot="1">
      <c r="A8" s="15" t="s">
        <v>4</v>
      </c>
      <c r="B8" s="16" t="s">
        <v>5</v>
      </c>
      <c r="C8" s="17"/>
      <c r="D8" s="17"/>
      <c r="E8" s="17"/>
      <c r="F8" s="19">
        <f>F9+F10+F11</f>
        <v>235977</v>
      </c>
      <c r="G8" s="19">
        <f>G9+G10+G11</f>
        <v>782</v>
      </c>
      <c r="H8" s="19">
        <f>H9+H10+H11</f>
        <v>236759</v>
      </c>
      <c r="I8" s="58"/>
      <c r="J8" s="58"/>
    </row>
    <row r="9" spans="1:18" ht="15.75" thickBot="1">
      <c r="A9" s="20" t="s">
        <v>6</v>
      </c>
      <c r="B9" s="21" t="s">
        <v>7</v>
      </c>
      <c r="C9" s="21"/>
      <c r="D9" s="21"/>
      <c r="E9" s="21"/>
      <c r="F9" s="23">
        <v>145405</v>
      </c>
      <c r="G9" s="23">
        <v>782</v>
      </c>
      <c r="H9" s="23">
        <f>SUM(F9:G9)</f>
        <v>146187</v>
      </c>
      <c r="I9" s="61"/>
      <c r="J9" s="61"/>
      <c r="K9" s="81" t="s">
        <v>137</v>
      </c>
      <c r="L9" s="6" t="s">
        <v>138</v>
      </c>
      <c r="M9" s="7"/>
      <c r="N9" s="7"/>
      <c r="O9" s="82"/>
      <c r="P9" s="81" t="s">
        <v>280</v>
      </c>
      <c r="Q9" s="417"/>
      <c r="R9" s="418" t="s">
        <v>232</v>
      </c>
    </row>
    <row r="10" spans="1:18" ht="15">
      <c r="A10" s="24" t="s">
        <v>8</v>
      </c>
      <c r="B10" s="25" t="s">
        <v>9</v>
      </c>
      <c r="C10" s="25"/>
      <c r="D10" s="25"/>
      <c r="E10" s="25"/>
      <c r="F10" s="27">
        <v>47730</v>
      </c>
      <c r="G10" s="27"/>
      <c r="H10" s="27">
        <f>SUM(F10:G10)</f>
        <v>47730</v>
      </c>
      <c r="I10" s="209"/>
      <c r="J10" s="209"/>
      <c r="K10" s="208"/>
      <c r="L10" s="1"/>
      <c r="M10" s="1"/>
      <c r="N10" s="1"/>
      <c r="O10" s="209"/>
      <c r="P10" s="210"/>
      <c r="R10" s="60"/>
    </row>
    <row r="11" spans="1:18" ht="15.75" thickBot="1">
      <c r="A11" s="20" t="s">
        <v>10</v>
      </c>
      <c r="B11" s="25" t="s">
        <v>238</v>
      </c>
      <c r="C11" s="25"/>
      <c r="D11" s="25"/>
      <c r="E11" s="25"/>
      <c r="F11" s="23">
        <v>42842</v>
      </c>
      <c r="G11" s="23"/>
      <c r="H11" s="23">
        <f>SUM(F11:G11)</f>
        <v>42842</v>
      </c>
      <c r="I11" s="209"/>
      <c r="J11" s="209"/>
      <c r="K11" s="208"/>
      <c r="L11" s="1"/>
      <c r="M11" s="1"/>
      <c r="N11" s="1"/>
      <c r="O11" s="209"/>
      <c r="P11" s="208"/>
      <c r="R11" s="60"/>
    </row>
    <row r="12" spans="1:18" ht="15.75" thickBot="1">
      <c r="A12" s="28" t="s">
        <v>12</v>
      </c>
      <c r="B12" s="29" t="s">
        <v>13</v>
      </c>
      <c r="C12" s="30"/>
      <c r="D12" s="30"/>
      <c r="E12" s="30"/>
      <c r="F12" s="32">
        <f>F13+F15+F16+F14</f>
        <v>30291</v>
      </c>
      <c r="G12" s="32">
        <f>G13+G15+G16+G14</f>
        <v>1230</v>
      </c>
      <c r="H12" s="32">
        <f>H13+H15+H16+H14</f>
        <v>31521</v>
      </c>
      <c r="I12" s="209"/>
      <c r="J12" s="61"/>
      <c r="K12" s="212"/>
      <c r="L12" s="6" t="s">
        <v>140</v>
      </c>
      <c r="M12" s="7"/>
      <c r="N12" s="7"/>
      <c r="O12" s="7"/>
      <c r="P12" s="213">
        <v>1207</v>
      </c>
      <c r="Q12" s="408"/>
      <c r="R12" s="445">
        <f>SUM(P12:Q12)</f>
        <v>1207</v>
      </c>
    </row>
    <row r="13" spans="1:18" ht="15.75" thickBot="1">
      <c r="A13" s="24" t="s">
        <v>14</v>
      </c>
      <c r="B13" s="25" t="s">
        <v>15</v>
      </c>
      <c r="C13" s="25"/>
      <c r="D13" s="25"/>
      <c r="E13" s="25"/>
      <c r="F13" s="27">
        <v>13054</v>
      </c>
      <c r="G13" s="27"/>
      <c r="H13" s="27">
        <f>SUM(F13:G13)</f>
        <v>13054</v>
      </c>
      <c r="I13" s="58"/>
      <c r="J13" s="61"/>
      <c r="K13" s="172"/>
      <c r="L13" s="6" t="s">
        <v>250</v>
      </c>
      <c r="M13" s="7"/>
      <c r="N13" s="7"/>
      <c r="O13" s="7"/>
      <c r="P13" s="508">
        <f>P12+P14-P26</f>
        <v>0</v>
      </c>
      <c r="R13" s="507">
        <f>R12+R14-R38</f>
        <v>0</v>
      </c>
    </row>
    <row r="14" spans="1:18" ht="15">
      <c r="A14" s="20" t="s">
        <v>16</v>
      </c>
      <c r="B14" s="25" t="s">
        <v>17</v>
      </c>
      <c r="C14" s="25"/>
      <c r="D14" s="25"/>
      <c r="E14" s="25"/>
      <c r="F14" s="20">
        <v>1461</v>
      </c>
      <c r="G14" s="20">
        <v>1230</v>
      </c>
      <c r="H14" s="20">
        <f>SUM(F14:G14)</f>
        <v>2691</v>
      </c>
      <c r="I14" s="220"/>
      <c r="J14" s="220"/>
      <c r="K14" s="424" t="s">
        <v>141</v>
      </c>
      <c r="L14" s="425" t="s">
        <v>142</v>
      </c>
      <c r="M14" s="426"/>
      <c r="N14" s="426"/>
      <c r="O14" s="426"/>
      <c r="P14" s="427">
        <f>P15</f>
        <v>46369</v>
      </c>
      <c r="Q14" s="427">
        <f>Q15</f>
        <v>0</v>
      </c>
      <c r="R14" s="444">
        <f aca="true" t="shared" si="0" ref="R14:R24">SUM(P14:Q14)</f>
        <v>46369</v>
      </c>
    </row>
    <row r="15" spans="1:18" ht="15">
      <c r="A15" s="20" t="s">
        <v>18</v>
      </c>
      <c r="B15" s="25" t="s">
        <v>19</v>
      </c>
      <c r="C15" s="25"/>
      <c r="D15" s="25"/>
      <c r="E15" s="25"/>
      <c r="F15" s="23">
        <v>10330</v>
      </c>
      <c r="G15" s="23"/>
      <c r="H15" s="23">
        <f>SUM(F15:G15)</f>
        <v>10330</v>
      </c>
      <c r="I15" s="220"/>
      <c r="J15" s="220"/>
      <c r="K15" s="428" t="s">
        <v>143</v>
      </c>
      <c r="L15" s="429" t="s">
        <v>144</v>
      </c>
      <c r="M15" s="430"/>
      <c r="N15" s="430"/>
      <c r="O15" s="430"/>
      <c r="P15" s="431">
        <f>P16+P18+P22+P23+P24</f>
        <v>46369</v>
      </c>
      <c r="Q15" s="431">
        <f>Q16+Q18+Q22+Q23+Q24</f>
        <v>0</v>
      </c>
      <c r="R15" s="443">
        <f t="shared" si="0"/>
        <v>46369</v>
      </c>
    </row>
    <row r="16" spans="1:18" ht="15">
      <c r="A16" s="20" t="s">
        <v>20</v>
      </c>
      <c r="B16" s="25" t="s">
        <v>21</v>
      </c>
      <c r="C16" s="25"/>
      <c r="D16" s="25"/>
      <c r="E16" s="25"/>
      <c r="F16" s="23">
        <v>5446</v>
      </c>
      <c r="G16" s="23"/>
      <c r="H16" s="23">
        <f>SUM(F16:G16)</f>
        <v>5446</v>
      </c>
      <c r="I16" s="211"/>
      <c r="J16" s="211"/>
      <c r="K16" s="225" t="s">
        <v>145</v>
      </c>
      <c r="L16" s="226"/>
      <c r="M16" s="226"/>
      <c r="N16" s="226"/>
      <c r="O16" s="226"/>
      <c r="P16" s="227">
        <f>P17</f>
        <v>3500</v>
      </c>
      <c r="Q16" s="227">
        <f>Q17</f>
        <v>0</v>
      </c>
      <c r="R16" s="504">
        <f t="shared" si="0"/>
        <v>3500</v>
      </c>
    </row>
    <row r="17" spans="1:18" ht="15">
      <c r="A17" s="34" t="s">
        <v>22</v>
      </c>
      <c r="B17" s="35" t="s">
        <v>23</v>
      </c>
      <c r="C17" s="35"/>
      <c r="D17" s="35"/>
      <c r="E17" s="35"/>
      <c r="F17" s="37">
        <f>F18+F19+F20+F21+F22</f>
        <v>269725</v>
      </c>
      <c r="G17" s="37">
        <f>G18+G19+G20+G21+G22</f>
        <v>-6751</v>
      </c>
      <c r="H17" s="37">
        <f>H18+H19+H20+H21+H22</f>
        <v>262974</v>
      </c>
      <c r="I17" s="211"/>
      <c r="J17" s="211"/>
      <c r="K17" s="225"/>
      <c r="L17" s="228" t="s">
        <v>146</v>
      </c>
      <c r="M17" s="228"/>
      <c r="N17" s="228"/>
      <c r="O17" s="229"/>
      <c r="P17" s="230">
        <v>3500</v>
      </c>
      <c r="Q17" s="320"/>
      <c r="R17" s="60">
        <f t="shared" si="0"/>
        <v>3500</v>
      </c>
    </row>
    <row r="18" spans="1:18" ht="15">
      <c r="A18" s="20" t="s">
        <v>24</v>
      </c>
      <c r="B18" s="25" t="s">
        <v>25</v>
      </c>
      <c r="C18" s="25"/>
      <c r="D18" s="25"/>
      <c r="E18" s="25"/>
      <c r="F18" s="23">
        <v>29541</v>
      </c>
      <c r="G18" s="23"/>
      <c r="H18" s="23">
        <f>SUM(F18:G18)</f>
        <v>29541</v>
      </c>
      <c r="I18" s="220"/>
      <c r="J18" s="220"/>
      <c r="K18" s="231" t="s">
        <v>147</v>
      </c>
      <c r="L18" s="232"/>
      <c r="M18" s="232"/>
      <c r="N18" s="232"/>
      <c r="O18" s="233"/>
      <c r="P18" s="234">
        <f>P19</f>
        <v>42869</v>
      </c>
      <c r="Q18" s="234">
        <f>Q19</f>
        <v>0</v>
      </c>
      <c r="R18" s="504">
        <f t="shared" si="0"/>
        <v>42869</v>
      </c>
    </row>
    <row r="19" spans="1:18" ht="15">
      <c r="A19" s="24" t="s">
        <v>27</v>
      </c>
      <c r="B19" s="25" t="s">
        <v>28</v>
      </c>
      <c r="C19" s="25"/>
      <c r="D19" s="25"/>
      <c r="E19" s="25"/>
      <c r="F19" s="27">
        <v>12991</v>
      </c>
      <c r="G19" s="27"/>
      <c r="H19" s="27">
        <f>SUM(F19:G19)</f>
        <v>12991</v>
      </c>
      <c r="I19" s="211"/>
      <c r="J19" s="211"/>
      <c r="K19" s="225"/>
      <c r="L19" s="235" t="s">
        <v>310</v>
      </c>
      <c r="M19" s="235"/>
      <c r="N19" s="235"/>
      <c r="O19" s="236"/>
      <c r="P19" s="237">
        <f>P21</f>
        <v>42869</v>
      </c>
      <c r="Q19" s="237">
        <f>Q21</f>
        <v>0</v>
      </c>
      <c r="R19" s="423">
        <f t="shared" si="0"/>
        <v>42869</v>
      </c>
    </row>
    <row r="20" spans="1:18" ht="15">
      <c r="A20" s="20" t="s">
        <v>29</v>
      </c>
      <c r="B20" s="21" t="s">
        <v>30</v>
      </c>
      <c r="C20" s="21"/>
      <c r="D20" s="21"/>
      <c r="E20" s="21"/>
      <c r="F20" s="23">
        <v>84355</v>
      </c>
      <c r="G20" s="23"/>
      <c r="H20" s="23">
        <f>SUM(F20:G20)</f>
        <v>84355</v>
      </c>
      <c r="I20" s="211"/>
      <c r="J20" s="211"/>
      <c r="K20" s="225"/>
      <c r="L20" s="235" t="s">
        <v>298</v>
      </c>
      <c r="M20" s="235"/>
      <c r="N20" s="235"/>
      <c r="O20" s="235"/>
      <c r="P20" s="238"/>
      <c r="Q20" s="419"/>
      <c r="R20" s="320"/>
    </row>
    <row r="21" spans="1:18" ht="15">
      <c r="A21" s="20" t="s">
        <v>31</v>
      </c>
      <c r="B21" s="25" t="s">
        <v>32</v>
      </c>
      <c r="C21" s="25"/>
      <c r="D21" s="25"/>
      <c r="E21" s="25"/>
      <c r="F21" s="23">
        <v>131980</v>
      </c>
      <c r="G21" s="23">
        <v>-6751</v>
      </c>
      <c r="H21" s="23">
        <f>SUM(F21:G21)</f>
        <v>125229</v>
      </c>
      <c r="I21" s="211"/>
      <c r="J21" s="459"/>
      <c r="K21" s="225"/>
      <c r="L21" s="240" t="s">
        <v>311</v>
      </c>
      <c r="M21" s="240"/>
      <c r="N21" s="240"/>
      <c r="O21" s="240"/>
      <c r="P21" s="241">
        <v>42869</v>
      </c>
      <c r="Q21" s="502"/>
      <c r="R21" s="60">
        <f>SUM(P21:Q21)</f>
        <v>42869</v>
      </c>
    </row>
    <row r="22" spans="1:18" ht="15">
      <c r="A22" s="20" t="s">
        <v>33</v>
      </c>
      <c r="B22" s="21" t="s">
        <v>34</v>
      </c>
      <c r="C22" s="21"/>
      <c r="D22" s="21"/>
      <c r="E22" s="21"/>
      <c r="F22" s="23">
        <v>10858</v>
      </c>
      <c r="G22" s="23"/>
      <c r="H22" s="23">
        <f>SUM(F22:G22)</f>
        <v>10858</v>
      </c>
      <c r="I22" s="76"/>
      <c r="J22" s="77"/>
      <c r="K22" s="286" t="s">
        <v>243</v>
      </c>
      <c r="L22" s="482"/>
      <c r="M22" s="483"/>
      <c r="N22" s="483"/>
      <c r="O22" s="483"/>
      <c r="P22" s="295"/>
      <c r="Q22" s="419"/>
      <c r="R22" s="446">
        <f>SUM(P22:Q22)</f>
        <v>0</v>
      </c>
    </row>
    <row r="23" spans="1:18" ht="15">
      <c r="A23" s="38" t="s">
        <v>35</v>
      </c>
      <c r="B23" s="39" t="s">
        <v>239</v>
      </c>
      <c r="C23" s="40"/>
      <c r="D23" s="40"/>
      <c r="E23" s="40"/>
      <c r="F23" s="42">
        <f>F24+F25</f>
        <v>378258</v>
      </c>
      <c r="G23" s="42">
        <f>G24+G25</f>
        <v>1452</v>
      </c>
      <c r="H23" s="42">
        <f>H24+H25</f>
        <v>379710</v>
      </c>
      <c r="I23" s="211"/>
      <c r="J23" s="459"/>
      <c r="K23" s="225" t="s">
        <v>149</v>
      </c>
      <c r="L23" s="242"/>
      <c r="M23" s="240"/>
      <c r="N23" s="240"/>
      <c r="O23" s="240"/>
      <c r="P23" s="243"/>
      <c r="Q23" s="503"/>
      <c r="R23" s="446">
        <f>SUM(P23:Q23)</f>
        <v>0</v>
      </c>
    </row>
    <row r="24" spans="1:18" ht="15.75" thickBot="1">
      <c r="A24" s="24" t="s">
        <v>37</v>
      </c>
      <c r="B24" s="21" t="s">
        <v>38</v>
      </c>
      <c r="C24" s="21"/>
      <c r="D24" s="21"/>
      <c r="E24" s="21"/>
      <c r="F24" s="27">
        <v>43721</v>
      </c>
      <c r="G24" s="27">
        <v>1452</v>
      </c>
      <c r="H24" s="27">
        <f>SUM(F24:G24)</f>
        <v>45173</v>
      </c>
      <c r="I24" s="551"/>
      <c r="J24" s="551"/>
      <c r="K24" s="484" t="s">
        <v>244</v>
      </c>
      <c r="L24" s="485"/>
      <c r="M24" s="486"/>
      <c r="N24" s="486"/>
      <c r="O24" s="486"/>
      <c r="P24" s="487"/>
      <c r="Q24" s="488"/>
      <c r="R24" s="489">
        <f>SUM(P24:Q24)</f>
        <v>0</v>
      </c>
    </row>
    <row r="25" spans="1:18" ht="15">
      <c r="A25" s="20" t="s">
        <v>39</v>
      </c>
      <c r="B25" s="25" t="s">
        <v>40</v>
      </c>
      <c r="C25" s="25"/>
      <c r="D25" s="25"/>
      <c r="E25" s="25"/>
      <c r="F25" s="23">
        <v>334537</v>
      </c>
      <c r="G25" s="23"/>
      <c r="H25" s="23">
        <f>SUM(F25:G25)</f>
        <v>334537</v>
      </c>
      <c r="I25" s="211"/>
      <c r="J25" s="220"/>
      <c r="K25" s="225"/>
      <c r="L25" s="233"/>
      <c r="M25" s="214"/>
      <c r="N25" s="433" t="s">
        <v>150</v>
      </c>
      <c r="O25" s="434"/>
      <c r="P25" s="435">
        <f>P12+P14</f>
        <v>47576</v>
      </c>
      <c r="Q25" s="432"/>
      <c r="R25" s="435">
        <f>R12+R14</f>
        <v>47576</v>
      </c>
    </row>
    <row r="26" spans="1:18" ht="15">
      <c r="A26" s="43" t="s">
        <v>41</v>
      </c>
      <c r="B26" s="44" t="s">
        <v>42</v>
      </c>
      <c r="C26" s="44"/>
      <c r="D26" s="44"/>
      <c r="E26" s="44"/>
      <c r="F26" s="46">
        <f>F27</f>
        <v>2204</v>
      </c>
      <c r="G26" s="46">
        <f>G27</f>
        <v>0</v>
      </c>
      <c r="H26" s="46">
        <f>H27</f>
        <v>2204</v>
      </c>
      <c r="I26" s="220"/>
      <c r="J26" s="220"/>
      <c r="K26" s="424" t="s">
        <v>151</v>
      </c>
      <c r="L26" s="425" t="s">
        <v>152</v>
      </c>
      <c r="M26" s="426"/>
      <c r="N26" s="426"/>
      <c r="O26" s="426"/>
      <c r="P26" s="427">
        <f>P27</f>
        <v>47576</v>
      </c>
      <c r="Q26" s="427">
        <f>Q27</f>
        <v>0</v>
      </c>
      <c r="R26" s="444">
        <f>SUM(P26:Q26)</f>
        <v>47576</v>
      </c>
    </row>
    <row r="27" spans="1:18" ht="15">
      <c r="A27" s="20" t="s">
        <v>43</v>
      </c>
      <c r="B27" s="25" t="s">
        <v>44</v>
      </c>
      <c r="C27" s="25"/>
      <c r="D27" s="25"/>
      <c r="E27" s="25"/>
      <c r="F27" s="23">
        <v>2204</v>
      </c>
      <c r="G27" s="23"/>
      <c r="H27" s="23">
        <f>SUM(F27:G27)</f>
        <v>2204</v>
      </c>
      <c r="I27" s="220"/>
      <c r="J27" s="220"/>
      <c r="K27" s="436" t="s">
        <v>153</v>
      </c>
      <c r="L27" s="437" t="s">
        <v>154</v>
      </c>
      <c r="M27" s="438"/>
      <c r="N27" s="438"/>
      <c r="O27" s="438"/>
      <c r="P27" s="439">
        <f>P28+P29+P34+P35+P36</f>
        <v>47576</v>
      </c>
      <c r="Q27" s="439">
        <f>Q28+Q29+Q34+Q35+Q36</f>
        <v>0</v>
      </c>
      <c r="R27" s="443">
        <f>SUM(P27:Q27)</f>
        <v>47576</v>
      </c>
    </row>
    <row r="28" spans="1:18" ht="15">
      <c r="A28" s="15" t="s">
        <v>45</v>
      </c>
      <c r="B28" s="47" t="s">
        <v>46</v>
      </c>
      <c r="C28" s="47"/>
      <c r="D28" s="47"/>
      <c r="E28" s="47"/>
      <c r="F28" s="49">
        <f>F29+F30</f>
        <v>204129</v>
      </c>
      <c r="G28" s="49">
        <f>G29+G30</f>
        <v>2527</v>
      </c>
      <c r="H28" s="49">
        <f>H29+H30</f>
        <v>206656</v>
      </c>
      <c r="I28" s="220"/>
      <c r="J28" s="220"/>
      <c r="K28" s="255" t="s">
        <v>155</v>
      </c>
      <c r="L28" s="256" t="s">
        <v>156</v>
      </c>
      <c r="M28" s="256"/>
      <c r="N28" s="256"/>
      <c r="O28" s="256"/>
      <c r="P28" s="227">
        <v>259</v>
      </c>
      <c r="Q28" s="419"/>
      <c r="R28" s="504">
        <f>SUM(P28:Q28)</f>
        <v>259</v>
      </c>
    </row>
    <row r="29" spans="1:18" ht="15">
      <c r="A29" s="20" t="s">
        <v>47</v>
      </c>
      <c r="B29" s="25" t="s">
        <v>48</v>
      </c>
      <c r="C29" s="25"/>
      <c r="D29" s="25"/>
      <c r="E29" s="25"/>
      <c r="F29" s="20">
        <v>28740</v>
      </c>
      <c r="G29" s="20">
        <v>117</v>
      </c>
      <c r="H29" s="20">
        <f>SUM(F29:G29)</f>
        <v>28857</v>
      </c>
      <c r="I29" s="220"/>
      <c r="J29" s="220"/>
      <c r="K29" s="257" t="s">
        <v>157</v>
      </c>
      <c r="L29" s="236" t="s">
        <v>23</v>
      </c>
      <c r="M29" s="236"/>
      <c r="N29" s="236"/>
      <c r="O29" s="236"/>
      <c r="P29" s="258">
        <f>P30+P32</f>
        <v>43109</v>
      </c>
      <c r="Q29" s="258">
        <f>Q30+Q32</f>
        <v>0</v>
      </c>
      <c r="R29" s="490">
        <f>SUM(P29:Q29)</f>
        <v>43109</v>
      </c>
    </row>
    <row r="30" spans="1:18" ht="15">
      <c r="A30" s="24" t="s">
        <v>49</v>
      </c>
      <c r="B30" s="21" t="s">
        <v>50</v>
      </c>
      <c r="C30" s="21"/>
      <c r="D30" s="21"/>
      <c r="E30" s="21"/>
      <c r="F30" s="24">
        <v>175389</v>
      </c>
      <c r="G30" s="24">
        <v>2410</v>
      </c>
      <c r="H30" s="24">
        <f>SUM(F30:G30)</f>
        <v>177799</v>
      </c>
      <c r="I30" s="211"/>
      <c r="J30" s="211"/>
      <c r="K30" s="238" t="s">
        <v>26</v>
      </c>
      <c r="L30" s="235" t="s">
        <v>158</v>
      </c>
      <c r="M30" s="235"/>
      <c r="N30" s="235"/>
      <c r="O30" s="214"/>
      <c r="P30" s="259"/>
      <c r="Q30" s="419"/>
      <c r="R30" s="320"/>
    </row>
    <row r="31" spans="1:18" ht="15">
      <c r="A31" s="28" t="s">
        <v>51</v>
      </c>
      <c r="B31" s="51" t="s">
        <v>52</v>
      </c>
      <c r="C31" s="51"/>
      <c r="D31" s="52"/>
      <c r="E31" s="52"/>
      <c r="F31" s="28">
        <f>F32+F33+F34</f>
        <v>587175</v>
      </c>
      <c r="G31" s="28">
        <f>G32+G33+G34</f>
        <v>760</v>
      </c>
      <c r="H31" s="28">
        <f>H32+H33+H34</f>
        <v>587935</v>
      </c>
      <c r="I31" s="220"/>
      <c r="J31" s="459"/>
      <c r="K31" s="231"/>
      <c r="L31" s="242" t="s">
        <v>159</v>
      </c>
      <c r="M31" s="240" t="s">
        <v>160</v>
      </c>
      <c r="N31" s="240"/>
      <c r="O31" s="240"/>
      <c r="P31" s="260"/>
      <c r="R31" s="60"/>
    </row>
    <row r="32" spans="1:18" ht="15">
      <c r="A32" s="54" t="s">
        <v>53</v>
      </c>
      <c r="B32" s="55" t="s">
        <v>54</v>
      </c>
      <c r="C32" s="55"/>
      <c r="D32" s="55"/>
      <c r="E32" s="55"/>
      <c r="F32" s="54">
        <v>171159</v>
      </c>
      <c r="G32" s="54"/>
      <c r="H32" s="54">
        <f>SUM(F32:G32)</f>
        <v>171159</v>
      </c>
      <c r="I32" s="211"/>
      <c r="J32" s="211"/>
      <c r="K32" s="238" t="s">
        <v>161</v>
      </c>
      <c r="L32" s="214" t="s">
        <v>30</v>
      </c>
      <c r="M32" s="214"/>
      <c r="N32" s="214"/>
      <c r="O32" s="214"/>
      <c r="P32" s="309">
        <f>P33</f>
        <v>43109</v>
      </c>
      <c r="Q32" s="309">
        <f>Q33</f>
        <v>0</v>
      </c>
      <c r="R32" s="422">
        <f>SUM(P32:Q32)</f>
        <v>43109</v>
      </c>
    </row>
    <row r="33" spans="1:18" ht="15">
      <c r="A33" s="20" t="s">
        <v>55</v>
      </c>
      <c r="B33" s="25" t="s">
        <v>56</v>
      </c>
      <c r="C33" s="25"/>
      <c r="D33" s="25"/>
      <c r="E33" s="25"/>
      <c r="F33" s="20">
        <v>354804</v>
      </c>
      <c r="G33" s="20">
        <f>300+460</f>
        <v>760</v>
      </c>
      <c r="H33" s="20">
        <f>SUM(F33:G33)</f>
        <v>355564</v>
      </c>
      <c r="I33" s="220"/>
      <c r="J33" s="459"/>
      <c r="K33" s="231"/>
      <c r="L33" s="240" t="s">
        <v>162</v>
      </c>
      <c r="M33" s="240" t="s">
        <v>163</v>
      </c>
      <c r="N33" s="240"/>
      <c r="O33" s="240"/>
      <c r="P33" s="241">
        <v>43109</v>
      </c>
      <c r="Q33" s="502"/>
      <c r="R33" s="447">
        <f>SUM(P33:Q33)</f>
        <v>43109</v>
      </c>
    </row>
    <row r="34" spans="1:18" ht="15">
      <c r="A34" s="54" t="s">
        <v>57</v>
      </c>
      <c r="B34" s="55" t="s">
        <v>58</v>
      </c>
      <c r="C34" s="55"/>
      <c r="D34" s="55"/>
      <c r="E34" s="55"/>
      <c r="F34" s="54">
        <v>61212</v>
      </c>
      <c r="G34" s="54"/>
      <c r="H34" s="54">
        <f>SUM(F34:G34)</f>
        <v>61212</v>
      </c>
      <c r="I34" s="220"/>
      <c r="J34" s="220"/>
      <c r="K34" s="243" t="s">
        <v>164</v>
      </c>
      <c r="L34" s="236" t="s">
        <v>165</v>
      </c>
      <c r="M34" s="236"/>
      <c r="N34" s="236"/>
      <c r="O34" s="236"/>
      <c r="P34" s="243">
        <v>4208</v>
      </c>
      <c r="Q34" s="451"/>
      <c r="R34" s="446">
        <f>SUM(P34:Q34)</f>
        <v>4208</v>
      </c>
    </row>
    <row r="35" spans="1:18" ht="15">
      <c r="A35" s="467" t="s">
        <v>240</v>
      </c>
      <c r="B35" s="466" t="s">
        <v>241</v>
      </c>
      <c r="C35" s="466"/>
      <c r="D35" s="466"/>
      <c r="E35" s="466"/>
      <c r="F35" s="467">
        <v>57682</v>
      </c>
      <c r="G35" s="467"/>
      <c r="H35" s="467">
        <f>SUM(F35:G35)</f>
        <v>57682</v>
      </c>
      <c r="I35" s="220"/>
      <c r="J35" s="220"/>
      <c r="K35" s="261" t="s">
        <v>166</v>
      </c>
      <c r="L35" s="233" t="s">
        <v>167</v>
      </c>
      <c r="M35" s="233"/>
      <c r="N35" s="233"/>
      <c r="O35" s="233"/>
      <c r="P35" s="243"/>
      <c r="Q35" s="505"/>
      <c r="R35" s="448">
        <f>SUM(P35:Q35)</f>
        <v>0</v>
      </c>
    </row>
    <row r="36" spans="1:18" ht="15">
      <c r="A36" s="57"/>
      <c r="B36" s="58"/>
      <c r="C36" s="58"/>
      <c r="D36" s="58"/>
      <c r="E36" s="58"/>
      <c r="F36" s="60"/>
      <c r="G36" s="60"/>
      <c r="H36" s="60"/>
      <c r="I36" s="220"/>
      <c r="J36" s="220"/>
      <c r="K36" s="255" t="s">
        <v>168</v>
      </c>
      <c r="L36" s="263" t="s">
        <v>52</v>
      </c>
      <c r="M36" s="263"/>
      <c r="N36" s="263"/>
      <c r="O36" s="264"/>
      <c r="P36" s="265"/>
      <c r="Q36" s="506"/>
      <c r="R36" s="449">
        <f>SUM(P36:Q36)</f>
        <v>0</v>
      </c>
    </row>
    <row r="37" spans="1:18" ht="15">
      <c r="A37" s="64"/>
      <c r="B37" s="65" t="s">
        <v>60</v>
      </c>
      <c r="C37" s="65"/>
      <c r="D37" s="65"/>
      <c r="E37" s="65"/>
      <c r="F37" s="67"/>
      <c r="G37" s="67"/>
      <c r="H37" s="67">
        <f>SUM(F37:G37)</f>
        <v>0</v>
      </c>
      <c r="I37" s="220"/>
      <c r="J37" s="220"/>
      <c r="K37" s="255"/>
      <c r="L37" s="263"/>
      <c r="M37" s="263"/>
      <c r="N37" s="263"/>
      <c r="O37" s="264"/>
      <c r="P37" s="265"/>
      <c r="Q37" s="320"/>
      <c r="R37" s="60"/>
    </row>
    <row r="38" spans="1:18" ht="15">
      <c r="A38" s="468"/>
      <c r="B38" s="169"/>
      <c r="C38" s="469" t="s">
        <v>253</v>
      </c>
      <c r="D38" s="469"/>
      <c r="E38" s="469"/>
      <c r="F38" s="470">
        <f>F8+F12+F17+F23+F26+F28+F31+F35</f>
        <v>1765441</v>
      </c>
      <c r="G38" s="470">
        <f>G8+G12+G17+G23+G26+G28+G31+G35</f>
        <v>0</v>
      </c>
      <c r="H38" s="470">
        <f>H8+H12+H17+H23+H26+H28+H31+H35</f>
        <v>1765441</v>
      </c>
      <c r="I38" s="220"/>
      <c r="J38" s="220"/>
      <c r="K38" s="501" t="s">
        <v>169</v>
      </c>
      <c r="L38" s="429" t="s">
        <v>170</v>
      </c>
      <c r="M38" s="429"/>
      <c r="N38" s="429"/>
      <c r="O38" s="440"/>
      <c r="P38" s="441">
        <f>P39+P40+P41+P42+P43+P44</f>
        <v>47576</v>
      </c>
      <c r="Q38" s="441">
        <f>Q39+Q40+Q41+Q42+Q43+Q44</f>
        <v>0</v>
      </c>
      <c r="R38" s="442">
        <f aca="true" t="shared" si="1" ref="R38:R48">SUM(P38:Q38)</f>
        <v>47576</v>
      </c>
    </row>
    <row r="39" spans="1:18" ht="15.75" thickBot="1">
      <c r="A39" s="68"/>
      <c r="B39" s="69"/>
      <c r="C39" s="69"/>
      <c r="D39" s="69"/>
      <c r="E39" s="69"/>
      <c r="F39" s="71"/>
      <c r="G39" s="71"/>
      <c r="H39" s="552"/>
      <c r="I39" s="211"/>
      <c r="J39" s="211"/>
      <c r="K39" s="271">
        <v>1100</v>
      </c>
      <c r="L39" s="269" t="s">
        <v>171</v>
      </c>
      <c r="M39" s="270"/>
      <c r="N39" s="270"/>
      <c r="O39" s="270"/>
      <c r="P39" s="271">
        <v>2500</v>
      </c>
      <c r="Q39" s="502"/>
      <c r="R39" s="60">
        <f t="shared" si="1"/>
        <v>2500</v>
      </c>
    </row>
    <row r="40" spans="1:18" ht="15">
      <c r="A40" s="77"/>
      <c r="B40" s="77"/>
      <c r="C40" s="77"/>
      <c r="D40" s="77"/>
      <c r="E40" s="77"/>
      <c r="F40" s="73"/>
      <c r="G40" s="73"/>
      <c r="H40" s="73"/>
      <c r="I40" s="211"/>
      <c r="J40" s="211"/>
      <c r="K40" s="273">
        <v>1200</v>
      </c>
      <c r="L40" s="274" t="s">
        <v>172</v>
      </c>
      <c r="M40" s="275"/>
      <c r="N40" s="275"/>
      <c r="O40" s="275"/>
      <c r="P40" s="273">
        <v>602</v>
      </c>
      <c r="Q40" s="503"/>
      <c r="R40" s="320">
        <f t="shared" si="1"/>
        <v>602</v>
      </c>
    </row>
    <row r="41" spans="1:18" ht="15">
      <c r="A41" s="11"/>
      <c r="B41" s="11"/>
      <c r="C41" s="77"/>
      <c r="D41" s="77"/>
      <c r="E41" s="77"/>
      <c r="F41" s="73"/>
      <c r="G41" s="73"/>
      <c r="H41" s="73"/>
      <c r="I41" s="211"/>
      <c r="J41" s="211"/>
      <c r="K41" s="268">
        <v>2000</v>
      </c>
      <c r="L41" s="276" t="s">
        <v>173</v>
      </c>
      <c r="M41" s="211"/>
      <c r="N41" s="211"/>
      <c r="O41" s="211"/>
      <c r="P41" s="268">
        <v>44474</v>
      </c>
      <c r="Q41" s="502"/>
      <c r="R41" s="60">
        <f t="shared" si="1"/>
        <v>44474</v>
      </c>
    </row>
    <row r="42" spans="1:18" ht="15">
      <c r="A42" s="11"/>
      <c r="B42" s="11"/>
      <c r="C42" s="11"/>
      <c r="D42" s="11"/>
      <c r="E42" s="11"/>
      <c r="F42" s="11"/>
      <c r="G42" s="11"/>
      <c r="H42" s="11"/>
      <c r="I42" s="211"/>
      <c r="J42" s="211"/>
      <c r="K42" s="238">
        <v>5000</v>
      </c>
      <c r="L42" s="274" t="s">
        <v>174</v>
      </c>
      <c r="M42" s="235"/>
      <c r="N42" s="235"/>
      <c r="O42" s="235"/>
      <c r="P42" s="277"/>
      <c r="Q42" s="503"/>
      <c r="R42" s="450">
        <f t="shared" si="1"/>
        <v>0</v>
      </c>
    </row>
    <row r="43" spans="1:18" ht="15">
      <c r="A43" s="471" t="s">
        <v>242</v>
      </c>
      <c r="B43" s="471"/>
      <c r="C43" s="471"/>
      <c r="D43" s="471"/>
      <c r="E43" s="471"/>
      <c r="F43" s="471"/>
      <c r="G43" s="471"/>
      <c r="H43" s="471"/>
      <c r="I43" s="211"/>
      <c r="J43" s="211"/>
      <c r="K43" s="238">
        <v>7000</v>
      </c>
      <c r="L43" s="274" t="s">
        <v>251</v>
      </c>
      <c r="M43" s="235"/>
      <c r="N43" s="235"/>
      <c r="O43" s="235"/>
      <c r="P43" s="273"/>
      <c r="Q43" s="514"/>
      <c r="R43" s="320">
        <f t="shared" si="1"/>
        <v>0</v>
      </c>
    </row>
    <row r="44" spans="1:18" ht="15.75" thickBot="1">
      <c r="A44" s="472" t="s">
        <v>320</v>
      </c>
      <c r="B44" s="472"/>
      <c r="C44" s="472"/>
      <c r="D44" s="472"/>
      <c r="E44" s="472"/>
      <c r="F44" s="472"/>
      <c r="G44" s="472"/>
      <c r="H44" s="472"/>
      <c r="I44" s="211"/>
      <c r="J44" s="211"/>
      <c r="K44" s="509">
        <v>9000</v>
      </c>
      <c r="L44" s="510" t="s">
        <v>175</v>
      </c>
      <c r="M44" s="511"/>
      <c r="N44" s="511"/>
      <c r="O44" s="511"/>
      <c r="P44" s="512"/>
      <c r="Q44" s="513"/>
      <c r="R44" s="71">
        <f>SUM(P44:Q44)</f>
        <v>0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1"/>
      <c r="J45" s="11"/>
    </row>
    <row r="46" spans="9:18" ht="15">
      <c r="I46" s="462"/>
      <c r="J46" s="462"/>
      <c r="K46" s="471" t="s">
        <v>242</v>
      </c>
      <c r="L46" s="471"/>
      <c r="M46" s="471"/>
      <c r="N46" s="471"/>
      <c r="O46" s="471"/>
      <c r="P46" s="471"/>
      <c r="Q46" s="471"/>
      <c r="R46" s="471"/>
    </row>
    <row r="47" spans="4:18" ht="15">
      <c r="D47" s="72"/>
      <c r="I47" s="462"/>
      <c r="J47" s="462"/>
      <c r="K47" s="472" t="s">
        <v>262</v>
      </c>
      <c r="L47" s="472"/>
      <c r="M47" s="472"/>
      <c r="N47" s="472"/>
      <c r="O47" s="472"/>
      <c r="P47" s="472"/>
      <c r="Q47" s="472"/>
      <c r="R47" s="472"/>
    </row>
    <row r="48" spans="4:10" ht="15">
      <c r="D48" s="72"/>
      <c r="I48" s="11"/>
      <c r="J48" s="11"/>
    </row>
    <row r="49" spans="2:10" ht="15">
      <c r="B49" s="1"/>
      <c r="C49" s="1"/>
      <c r="D49" s="1"/>
      <c r="E49" s="1"/>
      <c r="F49" s="1"/>
      <c r="G49" s="1"/>
      <c r="H49" s="1"/>
      <c r="I49" s="11"/>
      <c r="J49" s="11"/>
    </row>
    <row r="50" spans="4:10" ht="15">
      <c r="D50" s="73"/>
      <c r="I50" s="11"/>
      <c r="J50" s="11"/>
    </row>
    <row r="51" spans="4:11" ht="15">
      <c r="D51" s="74"/>
      <c r="I51" s="11"/>
      <c r="J51" t="s">
        <v>0</v>
      </c>
      <c r="K51" s="2"/>
    </row>
    <row r="52" spans="4:15" ht="15.75">
      <c r="D52" s="75"/>
      <c r="I52" s="80"/>
      <c r="J52" s="80"/>
      <c r="K52" s="322"/>
      <c r="L52" s="322"/>
      <c r="M52" s="322"/>
      <c r="N52" s="322"/>
      <c r="O52" s="322"/>
    </row>
    <row r="53" spans="1:19" ht="15.75">
      <c r="A53" t="s">
        <v>321</v>
      </c>
      <c r="B53" s="2"/>
      <c r="C53" s="1"/>
      <c r="I53" s="11"/>
      <c r="J53" s="459"/>
      <c r="L53" s="2"/>
      <c r="M53" s="322"/>
      <c r="N53" s="322"/>
      <c r="O53" s="322"/>
      <c r="P53" s="322"/>
      <c r="S53" s="11"/>
    </row>
    <row r="54" spans="2:19" ht="15.75">
      <c r="B54" s="2"/>
      <c r="C54" s="11"/>
      <c r="D54" s="11"/>
      <c r="E54" s="11"/>
      <c r="F54" s="11"/>
      <c r="G54" s="11"/>
      <c r="H54" s="11"/>
      <c r="I54" s="80"/>
      <c r="J54" s="322" t="s">
        <v>318</v>
      </c>
      <c r="K54" s="322"/>
      <c r="L54" s="322"/>
      <c r="M54" s="322"/>
      <c r="N54" s="322"/>
      <c r="R54" s="11"/>
      <c r="S54" s="11"/>
    </row>
    <row r="55" spans="1:19" ht="15.75">
      <c r="A55" s="2" t="s">
        <v>252</v>
      </c>
      <c r="B55" s="11"/>
      <c r="C55" s="11"/>
      <c r="D55" s="11"/>
      <c r="E55" s="11"/>
      <c r="F55" s="11"/>
      <c r="G55" s="11"/>
      <c r="H55" s="80"/>
      <c r="I55" s="80"/>
      <c r="J55" s="80"/>
      <c r="K55" s="80" t="s">
        <v>276</v>
      </c>
      <c r="L55" s="322"/>
      <c r="M55" s="322"/>
      <c r="N55" s="322"/>
      <c r="O55" s="322"/>
      <c r="P55" s="322"/>
      <c r="S55" s="11"/>
    </row>
    <row r="56" spans="1:19" ht="16.5" thickBot="1">
      <c r="A56" s="4" t="s">
        <v>319</v>
      </c>
      <c r="B56" s="5"/>
      <c r="C56" s="5"/>
      <c r="D56" s="5"/>
      <c r="E56" s="5"/>
      <c r="F56" s="5"/>
      <c r="I56" s="11"/>
      <c r="J56" s="11"/>
      <c r="K56" s="11"/>
      <c r="O56" s="58"/>
      <c r="P56" s="58"/>
      <c r="Q56" s="58"/>
      <c r="S56" s="11"/>
    </row>
    <row r="57" spans="1:19" ht="16.5" thickBot="1">
      <c r="A57" s="11"/>
      <c r="B57" s="5"/>
      <c r="C57" s="4"/>
      <c r="D57" s="5"/>
      <c r="E57" s="5"/>
      <c r="F57" s="5"/>
      <c r="I57" s="77"/>
      <c r="J57" s="77"/>
      <c r="K57" s="81" t="s">
        <v>180</v>
      </c>
      <c r="L57" s="7" t="s">
        <v>181</v>
      </c>
      <c r="M57" s="7"/>
      <c r="N57" s="323"/>
      <c r="O57" s="323"/>
      <c r="P57" s="83" t="s">
        <v>309</v>
      </c>
      <c r="Q57" s="408" t="s">
        <v>314</v>
      </c>
      <c r="R57" s="420" t="s">
        <v>234</v>
      </c>
      <c r="S57" s="11"/>
    </row>
    <row r="58" spans="1:19" ht="16.5" thickBot="1">
      <c r="A58" s="80"/>
      <c r="B58" s="11"/>
      <c r="C58" s="11"/>
      <c r="D58" s="11"/>
      <c r="E58" s="11"/>
      <c r="F58" s="11"/>
      <c r="G58" s="11"/>
      <c r="I58" s="337"/>
      <c r="J58" s="337"/>
      <c r="K58" s="324">
        <v>1000</v>
      </c>
      <c r="L58" s="325" t="s">
        <v>183</v>
      </c>
      <c r="M58" s="326"/>
      <c r="N58" s="327"/>
      <c r="O58" s="327"/>
      <c r="P58" s="329">
        <f>P59+P64</f>
        <v>657776</v>
      </c>
      <c r="Q58" s="329">
        <f>Q59+Q64</f>
        <v>5364</v>
      </c>
      <c r="R58" s="329">
        <f>SUM(P58:Q58)</f>
        <v>663140</v>
      </c>
      <c r="S58" s="11"/>
    </row>
    <row r="59" spans="1:19" ht="15.75" thickBot="1">
      <c r="A59" s="81" t="s">
        <v>63</v>
      </c>
      <c r="B59" s="81" t="s">
        <v>64</v>
      </c>
      <c r="C59" s="7" t="s">
        <v>233</v>
      </c>
      <c r="D59" s="7"/>
      <c r="E59" s="82"/>
      <c r="F59" s="8" t="s">
        <v>283</v>
      </c>
      <c r="G59" s="408" t="s">
        <v>307</v>
      </c>
      <c r="H59" s="418" t="s">
        <v>232</v>
      </c>
      <c r="I59" s="337"/>
      <c r="J59" s="337"/>
      <c r="K59" s="330">
        <v>1100</v>
      </c>
      <c r="L59" s="331" t="s">
        <v>257</v>
      </c>
      <c r="M59" s="222"/>
      <c r="N59" s="281"/>
      <c r="O59" s="281"/>
      <c r="P59" s="332">
        <f>P60+P61+P62+P63</f>
        <v>525126</v>
      </c>
      <c r="Q59" s="332">
        <f>Q60+Q61+Q62+Q63</f>
        <v>4391</v>
      </c>
      <c r="R59" s="332">
        <f>R60+R61+R62+R63</f>
        <v>529517</v>
      </c>
      <c r="S59" s="11"/>
    </row>
    <row r="60" spans="1:19" ht="15">
      <c r="A60" s="84"/>
      <c r="B60" s="85"/>
      <c r="C60" s="11"/>
      <c r="D60" s="11"/>
      <c r="E60" s="86"/>
      <c r="F60" s="84"/>
      <c r="G60" s="87"/>
      <c r="H60" s="87"/>
      <c r="I60" s="337"/>
      <c r="J60" s="337"/>
      <c r="K60" s="333">
        <v>1110</v>
      </c>
      <c r="L60" s="334" t="s">
        <v>258</v>
      </c>
      <c r="M60" s="263"/>
      <c r="N60" s="319"/>
      <c r="O60" s="319"/>
      <c r="P60" s="335">
        <v>505105</v>
      </c>
      <c r="Q60" s="335">
        <v>4041</v>
      </c>
      <c r="R60" s="335">
        <f>SUM(P60:Q60)</f>
        <v>509146</v>
      </c>
      <c r="S60" s="11"/>
    </row>
    <row r="61" spans="1:19" ht="15">
      <c r="A61" s="88" t="s">
        <v>66</v>
      </c>
      <c r="B61" s="89" t="s">
        <v>67</v>
      </c>
      <c r="C61" s="90" t="s">
        <v>68</v>
      </c>
      <c r="D61" s="91"/>
      <c r="E61" s="92"/>
      <c r="F61" s="88">
        <f>F62</f>
        <v>548731</v>
      </c>
      <c r="G61" s="88">
        <f>G62</f>
        <v>0</v>
      </c>
      <c r="H61" s="88">
        <f>H62</f>
        <v>548731</v>
      </c>
      <c r="I61" s="337"/>
      <c r="J61" s="337"/>
      <c r="K61" s="333">
        <v>1140</v>
      </c>
      <c r="L61" s="334" t="s">
        <v>184</v>
      </c>
      <c r="M61" s="263"/>
      <c r="N61" s="319"/>
      <c r="O61" s="319"/>
      <c r="P61" s="335">
        <v>2850</v>
      </c>
      <c r="Q61" s="335"/>
      <c r="R61" s="335">
        <f>SUM(P61:Q61)</f>
        <v>2850</v>
      </c>
      <c r="S61" s="11"/>
    </row>
    <row r="62" spans="1:19" ht="15">
      <c r="A62" s="20" t="s">
        <v>69</v>
      </c>
      <c r="B62" s="33" t="s">
        <v>70</v>
      </c>
      <c r="C62" s="93" t="s">
        <v>71</v>
      </c>
      <c r="D62" s="25"/>
      <c r="E62" s="25"/>
      <c r="F62" s="20">
        <v>548731</v>
      </c>
      <c r="G62" s="20"/>
      <c r="H62" s="20">
        <f>SUM(F62:G62)</f>
        <v>548731</v>
      </c>
      <c r="I62" s="337"/>
      <c r="J62" s="337"/>
      <c r="K62" s="336">
        <v>1150</v>
      </c>
      <c r="L62" s="337" t="s">
        <v>185</v>
      </c>
      <c r="M62" s="220"/>
      <c r="N62" s="220"/>
      <c r="O62" s="11"/>
      <c r="P62" s="139">
        <v>14371</v>
      </c>
      <c r="Q62" s="139">
        <v>350</v>
      </c>
      <c r="R62" s="139">
        <f>SUM(P62:Q62)</f>
        <v>14721</v>
      </c>
      <c r="S62" s="11"/>
    </row>
    <row r="63" spans="1:19" ht="15">
      <c r="A63" s="94" t="s">
        <v>72</v>
      </c>
      <c r="B63" s="95" t="s">
        <v>73</v>
      </c>
      <c r="C63" s="92" t="s">
        <v>74</v>
      </c>
      <c r="D63" s="92"/>
      <c r="E63" s="91"/>
      <c r="F63" s="94">
        <f>F64</f>
        <v>135669</v>
      </c>
      <c r="G63" s="96">
        <f>G64</f>
        <v>0</v>
      </c>
      <c r="H63" s="96">
        <f>H64</f>
        <v>135669</v>
      </c>
      <c r="I63" s="337"/>
      <c r="J63" s="337"/>
      <c r="K63" s="333">
        <v>1170</v>
      </c>
      <c r="L63" s="334" t="s">
        <v>186</v>
      </c>
      <c r="M63" s="263"/>
      <c r="N63" s="263"/>
      <c r="O63" s="319"/>
      <c r="P63" s="335">
        <v>2800</v>
      </c>
      <c r="Q63" s="335"/>
      <c r="R63" s="335">
        <f>SUM(P63:Q63)</f>
        <v>2800</v>
      </c>
      <c r="S63" s="11"/>
    </row>
    <row r="64" spans="1:19" ht="15">
      <c r="A64" s="97" t="s">
        <v>72</v>
      </c>
      <c r="B64" s="50" t="s">
        <v>75</v>
      </c>
      <c r="C64" s="93" t="s">
        <v>76</v>
      </c>
      <c r="D64" s="25"/>
      <c r="E64" s="21"/>
      <c r="F64" s="24">
        <f>F65+F66</f>
        <v>135669</v>
      </c>
      <c r="G64" s="24">
        <f>G65+G66</f>
        <v>0</v>
      </c>
      <c r="H64" s="24">
        <f>H65+H66</f>
        <v>135669</v>
      </c>
      <c r="I64" s="337"/>
      <c r="J64" s="337"/>
      <c r="K64" s="330">
        <v>1200</v>
      </c>
      <c r="L64" s="331" t="s">
        <v>187</v>
      </c>
      <c r="M64" s="222"/>
      <c r="N64" s="222"/>
      <c r="O64" s="222"/>
      <c r="P64" s="221">
        <f>P65</f>
        <v>132650</v>
      </c>
      <c r="Q64" s="221">
        <f>Q65</f>
        <v>973</v>
      </c>
      <c r="R64" s="221">
        <f>R65</f>
        <v>133623</v>
      </c>
      <c r="S64" s="11"/>
    </row>
    <row r="65" spans="1:19" ht="15">
      <c r="A65" s="60"/>
      <c r="B65" s="98" t="s">
        <v>77</v>
      </c>
      <c r="C65" s="78" t="s">
        <v>78</v>
      </c>
      <c r="D65" s="78"/>
      <c r="E65" s="99"/>
      <c r="F65" s="100">
        <v>120235</v>
      </c>
      <c r="G65" s="100"/>
      <c r="H65" s="100">
        <f>SUM(F65:G65)</f>
        <v>120235</v>
      </c>
      <c r="I65" s="363"/>
      <c r="J65" s="363"/>
      <c r="K65" s="338">
        <v>1210</v>
      </c>
      <c r="L65" s="339" t="s">
        <v>188</v>
      </c>
      <c r="M65" s="313"/>
      <c r="N65" s="313"/>
      <c r="O65" s="313"/>
      <c r="P65" s="335">
        <v>132650</v>
      </c>
      <c r="Q65" s="335">
        <v>973</v>
      </c>
      <c r="R65" s="335">
        <f>SUM(P65:Q65)</f>
        <v>133623</v>
      </c>
      <c r="S65" s="11"/>
    </row>
    <row r="66" spans="1:19" ht="15">
      <c r="A66" s="60"/>
      <c r="B66" s="101" t="s">
        <v>79</v>
      </c>
      <c r="C66" s="102" t="s">
        <v>80</v>
      </c>
      <c r="D66" s="99"/>
      <c r="E66" s="78"/>
      <c r="F66" s="103">
        <v>15434</v>
      </c>
      <c r="G66" s="103"/>
      <c r="H66" s="103">
        <f>SUM(F66:G66)</f>
        <v>15434</v>
      </c>
      <c r="I66" s="337"/>
      <c r="J66" s="337"/>
      <c r="K66" s="340">
        <v>2000</v>
      </c>
      <c r="L66" s="341" t="s">
        <v>173</v>
      </c>
      <c r="M66" s="342"/>
      <c r="N66" s="342"/>
      <c r="O66" s="342"/>
      <c r="P66" s="343">
        <f>P67+P68+P76+P84+P85</f>
        <v>567422</v>
      </c>
      <c r="Q66" s="343">
        <f>Q67+Q68+Q76+Q84+Q85</f>
        <v>-5954</v>
      </c>
      <c r="R66" s="343">
        <f>R67+R68+R76+R84+R88</f>
        <v>550596</v>
      </c>
      <c r="S66" s="11"/>
    </row>
    <row r="67" spans="1:19" ht="15">
      <c r="A67" s="412" t="s">
        <v>81</v>
      </c>
      <c r="B67" s="413" t="s">
        <v>133</v>
      </c>
      <c r="C67" s="414" t="s">
        <v>134</v>
      </c>
      <c r="D67" s="413"/>
      <c r="E67" s="516"/>
      <c r="F67" s="415">
        <f>F68</f>
        <v>480</v>
      </c>
      <c r="G67" s="415">
        <f>G68</f>
        <v>0</v>
      </c>
      <c r="H67" s="94">
        <f>SUM(F67:G67)</f>
        <v>480</v>
      </c>
      <c r="I67" s="363"/>
      <c r="J67" s="363"/>
      <c r="K67" s="344">
        <v>2100</v>
      </c>
      <c r="L67" s="345" t="s">
        <v>189</v>
      </c>
      <c r="M67" s="346"/>
      <c r="N67" s="346"/>
      <c r="O67" s="346"/>
      <c r="P67" s="347">
        <v>4421</v>
      </c>
      <c r="Q67" s="347"/>
      <c r="R67" s="347">
        <f>SUM(P67:Q67)</f>
        <v>4421</v>
      </c>
      <c r="S67" s="11"/>
    </row>
    <row r="68" spans="1:19" ht="15">
      <c r="A68" s="87" t="s">
        <v>81</v>
      </c>
      <c r="B68" s="21" t="s">
        <v>130</v>
      </c>
      <c r="C68" s="197" t="s">
        <v>131</v>
      </c>
      <c r="D68" s="416"/>
      <c r="E68" s="517"/>
      <c r="F68" s="50">
        <v>480</v>
      </c>
      <c r="G68" s="138"/>
      <c r="H68" s="421">
        <f>SUM(F68:G68)</f>
        <v>480</v>
      </c>
      <c r="I68" s="363"/>
      <c r="J68" s="363"/>
      <c r="K68" s="348">
        <v>2200</v>
      </c>
      <c r="L68" s="349" t="s">
        <v>190</v>
      </c>
      <c r="M68" s="350"/>
      <c r="N68" s="350"/>
      <c r="O68" s="350"/>
      <c r="P68" s="332">
        <f>P69+P70+P71+P72+P73+P74+P75</f>
        <v>368274</v>
      </c>
      <c r="Q68" s="332">
        <f>Q69+Q70+Q71+Q72+Q73+Q74+Q75</f>
        <v>-7221</v>
      </c>
      <c r="R68" s="332">
        <f>R69+R70+R71+R72+R73+R74+R75</f>
        <v>361053</v>
      </c>
      <c r="S68" s="11"/>
    </row>
    <row r="69" spans="1:19" ht="15">
      <c r="A69" s="409"/>
      <c r="B69" s="95" t="s">
        <v>82</v>
      </c>
      <c r="C69" s="90" t="s">
        <v>83</v>
      </c>
      <c r="D69" s="91"/>
      <c r="E69" s="91"/>
      <c r="F69" s="96">
        <f>F71+F72+F73</f>
        <v>1570</v>
      </c>
      <c r="G69" s="96">
        <f>G71+G72+G73</f>
        <v>0</v>
      </c>
      <c r="H69" s="96">
        <f>H71+H72+H73</f>
        <v>1570</v>
      </c>
      <c r="I69" s="363"/>
      <c r="J69" s="363"/>
      <c r="K69" s="338">
        <v>2210</v>
      </c>
      <c r="L69" s="339" t="s">
        <v>191</v>
      </c>
      <c r="M69" s="303"/>
      <c r="N69" s="303"/>
      <c r="O69" s="303"/>
      <c r="P69" s="295">
        <v>25497</v>
      </c>
      <c r="Q69" s="295">
        <v>70</v>
      </c>
      <c r="R69" s="295">
        <f aca="true" t="shared" si="2" ref="R69:R81">SUM(P69:Q69)</f>
        <v>25567</v>
      </c>
      <c r="S69" s="11"/>
    </row>
    <row r="70" spans="1:19" ht="15">
      <c r="A70" s="104"/>
      <c r="B70" s="105"/>
      <c r="C70" s="92" t="s">
        <v>84</v>
      </c>
      <c r="D70" s="92"/>
      <c r="E70" s="92"/>
      <c r="F70" s="106"/>
      <c r="G70" s="107"/>
      <c r="H70" s="107"/>
      <c r="I70" s="363"/>
      <c r="J70" s="363"/>
      <c r="K70" s="351">
        <v>2220</v>
      </c>
      <c r="L70" s="352" t="s">
        <v>192</v>
      </c>
      <c r="M70" s="353"/>
      <c r="N70" s="288"/>
      <c r="O70" s="288"/>
      <c r="P70" s="286">
        <v>139597</v>
      </c>
      <c r="Q70" s="286"/>
      <c r="R70" s="286">
        <f t="shared" si="2"/>
        <v>139597</v>
      </c>
      <c r="S70" s="11"/>
    </row>
    <row r="71" spans="1:19" ht="15">
      <c r="A71" s="24"/>
      <c r="B71" s="33" t="s">
        <v>85</v>
      </c>
      <c r="C71" s="25" t="s">
        <v>86</v>
      </c>
      <c r="D71" s="25"/>
      <c r="E71" s="25"/>
      <c r="F71" s="20">
        <v>755</v>
      </c>
      <c r="G71" s="20"/>
      <c r="H71" s="20">
        <f>SUM(F71:G71)</f>
        <v>755</v>
      </c>
      <c r="I71" s="363"/>
      <c r="J71" s="363"/>
      <c r="K71" s="338">
        <v>2230</v>
      </c>
      <c r="L71" s="339" t="s">
        <v>193</v>
      </c>
      <c r="M71" s="303"/>
      <c r="N71" s="303"/>
      <c r="O71" s="303"/>
      <c r="P71" s="295">
        <v>36359</v>
      </c>
      <c r="Q71" s="295">
        <v>-540</v>
      </c>
      <c r="R71" s="295">
        <f t="shared" si="2"/>
        <v>35819</v>
      </c>
      <c r="S71" s="11"/>
    </row>
    <row r="72" spans="1:19" ht="15">
      <c r="A72" s="24"/>
      <c r="B72" s="33" t="s">
        <v>87</v>
      </c>
      <c r="C72" s="93" t="s">
        <v>88</v>
      </c>
      <c r="D72" s="25"/>
      <c r="E72" s="25"/>
      <c r="F72" s="20">
        <v>815</v>
      </c>
      <c r="G72" s="20"/>
      <c r="H72" s="20">
        <f>SUM(F72:G72)</f>
        <v>815</v>
      </c>
      <c r="I72" s="337"/>
      <c r="J72" s="337"/>
      <c r="K72" s="336">
        <v>2240</v>
      </c>
      <c r="L72" s="337" t="s">
        <v>194</v>
      </c>
      <c r="M72" s="220"/>
      <c r="N72" s="220"/>
      <c r="O72" s="220"/>
      <c r="P72" s="354">
        <v>73789</v>
      </c>
      <c r="Q72" s="354"/>
      <c r="R72" s="354">
        <f t="shared" si="2"/>
        <v>73789</v>
      </c>
      <c r="S72" s="11"/>
    </row>
    <row r="73" spans="1:19" ht="15">
      <c r="A73" s="60"/>
      <c r="B73" s="20" t="s">
        <v>254</v>
      </c>
      <c r="C73" s="25" t="s">
        <v>255</v>
      </c>
      <c r="D73" s="25"/>
      <c r="E73" s="25"/>
      <c r="F73" s="321"/>
      <c r="G73" s="321"/>
      <c r="H73" s="321">
        <f>SUM(F73:G73)</f>
        <v>0</v>
      </c>
      <c r="I73" s="337"/>
      <c r="J73" s="337"/>
      <c r="K73" s="333">
        <v>2250</v>
      </c>
      <c r="L73" s="334" t="s">
        <v>195</v>
      </c>
      <c r="M73" s="263"/>
      <c r="N73" s="263"/>
      <c r="O73" s="263"/>
      <c r="P73" s="355">
        <v>6068</v>
      </c>
      <c r="Q73" s="355"/>
      <c r="R73" s="355">
        <f t="shared" si="2"/>
        <v>6068</v>
      </c>
      <c r="S73" s="11"/>
    </row>
    <row r="74" spans="1:19" ht="15">
      <c r="A74" s="60"/>
      <c r="B74" s="89" t="s">
        <v>89</v>
      </c>
      <c r="C74" s="92" t="s">
        <v>90</v>
      </c>
      <c r="D74" s="92"/>
      <c r="E74" s="92"/>
      <c r="F74" s="515">
        <v>6990</v>
      </c>
      <c r="G74" s="515"/>
      <c r="H74" s="515">
        <f>SUM(F74:G74)</f>
        <v>6990</v>
      </c>
      <c r="I74" s="363"/>
      <c r="J74" s="363"/>
      <c r="K74" s="356">
        <v>2260</v>
      </c>
      <c r="L74" s="357" t="s">
        <v>196</v>
      </c>
      <c r="M74" s="301"/>
      <c r="N74" s="301"/>
      <c r="O74" s="301"/>
      <c r="P74" s="300">
        <v>928</v>
      </c>
      <c r="Q74" s="300">
        <v>200</v>
      </c>
      <c r="R74" s="300">
        <f t="shared" si="2"/>
        <v>1128</v>
      </c>
      <c r="S74" s="11"/>
    </row>
    <row r="75" spans="1:19" ht="15">
      <c r="A75" s="60"/>
      <c r="B75" s="108" t="s">
        <v>91</v>
      </c>
      <c r="C75" s="90" t="s">
        <v>92</v>
      </c>
      <c r="D75" s="91"/>
      <c r="E75" s="110"/>
      <c r="F75" s="109">
        <f>F76+F77</f>
        <v>73642</v>
      </c>
      <c r="G75" s="109">
        <f>G76+G77</f>
        <v>-20424</v>
      </c>
      <c r="H75" s="109">
        <f>H76+H77</f>
        <v>53218</v>
      </c>
      <c r="I75" s="363"/>
      <c r="J75" s="363"/>
      <c r="K75" s="358">
        <v>2270</v>
      </c>
      <c r="L75" s="359" t="s">
        <v>197</v>
      </c>
      <c r="M75" s="359"/>
      <c r="N75" s="339"/>
      <c r="O75" s="339"/>
      <c r="P75" s="295">
        <v>86036</v>
      </c>
      <c r="Q75" s="295">
        <v>-6951</v>
      </c>
      <c r="R75" s="295">
        <f t="shared" si="2"/>
        <v>79085</v>
      </c>
      <c r="S75" s="11"/>
    </row>
    <row r="76" spans="1:19" ht="15">
      <c r="A76" s="60"/>
      <c r="B76" s="33" t="s">
        <v>93</v>
      </c>
      <c r="C76" s="93" t="s">
        <v>94</v>
      </c>
      <c r="D76" s="25"/>
      <c r="E76" s="25"/>
      <c r="F76" s="20">
        <v>7056</v>
      </c>
      <c r="G76" s="20"/>
      <c r="H76" s="20">
        <f>SUM(F76:G76)</f>
        <v>7056</v>
      </c>
      <c r="I76" s="337"/>
      <c r="J76" s="337"/>
      <c r="K76" s="499">
        <v>2300</v>
      </c>
      <c r="L76" s="500" t="s">
        <v>198</v>
      </c>
      <c r="M76" s="252"/>
      <c r="N76" s="252"/>
      <c r="O76" s="296"/>
      <c r="P76" s="347">
        <f>P77+P78+P79+P80+P81+P82+P83</f>
        <v>178253</v>
      </c>
      <c r="Q76" s="347">
        <f>Q77+Q78+Q79+Q80+Q81+Q82+Q83</f>
        <v>1267</v>
      </c>
      <c r="R76" s="347">
        <f>R77+R78+R79+R80+R81+R82+R83</f>
        <v>179520</v>
      </c>
      <c r="S76" s="11"/>
    </row>
    <row r="77" spans="1:19" ht="15">
      <c r="A77" s="60"/>
      <c r="B77" s="56" t="s">
        <v>95</v>
      </c>
      <c r="C77" s="21" t="s">
        <v>96</v>
      </c>
      <c r="D77" s="25"/>
      <c r="E77" s="55"/>
      <c r="F77" s="54">
        <v>66586</v>
      </c>
      <c r="G77" s="54">
        <v>-20424</v>
      </c>
      <c r="H77" s="54">
        <f>SUM(F77:G77)</f>
        <v>46162</v>
      </c>
      <c r="I77" s="363"/>
      <c r="J77" s="363"/>
      <c r="K77" s="356">
        <v>2310</v>
      </c>
      <c r="L77" s="357" t="s">
        <v>199</v>
      </c>
      <c r="M77" s="361"/>
      <c r="N77" s="361"/>
      <c r="O77" s="303"/>
      <c r="P77" s="295">
        <v>20702</v>
      </c>
      <c r="Q77" s="295">
        <v>144</v>
      </c>
      <c r="R77" s="295">
        <f aca="true" t="shared" si="3" ref="R77:R89">SUM(P77:Q77)</f>
        <v>20846</v>
      </c>
      <c r="S77" s="11"/>
    </row>
    <row r="78" spans="1:19" ht="15">
      <c r="A78" s="111"/>
      <c r="B78" s="95" t="s">
        <v>97</v>
      </c>
      <c r="C78" s="90" t="s">
        <v>98</v>
      </c>
      <c r="D78" s="92"/>
      <c r="E78" s="91"/>
      <c r="F78" s="94">
        <f>F79+F80+F81</f>
        <v>8750</v>
      </c>
      <c r="G78" s="94">
        <f>G79+G80+G81</f>
        <v>0</v>
      </c>
      <c r="H78" s="94">
        <f>H79+H80+H81</f>
        <v>8750</v>
      </c>
      <c r="I78" s="363"/>
      <c r="J78" s="363"/>
      <c r="K78" s="338">
        <v>2320</v>
      </c>
      <c r="L78" s="339" t="s">
        <v>200</v>
      </c>
      <c r="M78" s="313"/>
      <c r="N78" s="313"/>
      <c r="O78" s="313"/>
      <c r="P78" s="335">
        <v>75139</v>
      </c>
      <c r="Q78" s="335">
        <v>1098</v>
      </c>
      <c r="R78" s="335">
        <f t="shared" si="3"/>
        <v>76237</v>
      </c>
      <c r="S78" s="11"/>
    </row>
    <row r="79" spans="1:19" ht="15">
      <c r="A79" s="104"/>
      <c r="B79" s="33" t="s">
        <v>99</v>
      </c>
      <c r="C79" s="21" t="s">
        <v>100</v>
      </c>
      <c r="D79" s="25"/>
      <c r="E79" s="25"/>
      <c r="F79" s="20">
        <v>3150</v>
      </c>
      <c r="G79" s="20"/>
      <c r="H79" s="20">
        <f>SUM(F79:G79)</f>
        <v>3150</v>
      </c>
      <c r="I79" s="363"/>
      <c r="J79" s="363"/>
      <c r="K79" s="356">
        <v>2340</v>
      </c>
      <c r="L79" s="357" t="s">
        <v>201</v>
      </c>
      <c r="M79" s="361"/>
      <c r="N79" s="361"/>
      <c r="O79" s="303"/>
      <c r="P79" s="295">
        <v>1130</v>
      </c>
      <c r="Q79" s="295"/>
      <c r="R79" s="295">
        <f t="shared" si="3"/>
        <v>1130</v>
      </c>
      <c r="S79" s="11"/>
    </row>
    <row r="80" spans="1:19" ht="15">
      <c r="A80" s="104"/>
      <c r="B80" s="50" t="s">
        <v>101</v>
      </c>
      <c r="C80" s="93" t="s">
        <v>102</v>
      </c>
      <c r="D80" s="21"/>
      <c r="E80" s="518"/>
      <c r="F80" s="50">
        <v>5600</v>
      </c>
      <c r="G80" s="24"/>
      <c r="H80" s="24">
        <f>SUM(F80:G80)</f>
        <v>5600</v>
      </c>
      <c r="I80" s="363"/>
      <c r="J80" s="363"/>
      <c r="K80" s="338">
        <v>2350</v>
      </c>
      <c r="L80" s="363" t="s">
        <v>202</v>
      </c>
      <c r="M80" s="290"/>
      <c r="N80" s="290"/>
      <c r="O80" s="290"/>
      <c r="P80" s="295">
        <v>25860</v>
      </c>
      <c r="Q80" s="295">
        <v>25</v>
      </c>
      <c r="R80" s="295">
        <f t="shared" si="3"/>
        <v>25885</v>
      </c>
      <c r="S80" s="11"/>
    </row>
    <row r="81" spans="1:19" ht="15">
      <c r="A81" s="104"/>
      <c r="B81" s="33" t="s">
        <v>103</v>
      </c>
      <c r="C81" s="21" t="s">
        <v>104</v>
      </c>
      <c r="D81" s="25"/>
      <c r="E81" s="25"/>
      <c r="F81" s="20"/>
      <c r="G81" s="20"/>
      <c r="H81" s="20">
        <f>SUM(F81:G81)</f>
        <v>0</v>
      </c>
      <c r="I81" s="363"/>
      <c r="J81" s="363"/>
      <c r="K81" s="338">
        <v>2360</v>
      </c>
      <c r="L81" s="339" t="s">
        <v>203</v>
      </c>
      <c r="M81" s="313"/>
      <c r="N81" s="313"/>
      <c r="O81" s="313"/>
      <c r="P81" s="335">
        <v>44880</v>
      </c>
      <c r="Q81" s="335"/>
      <c r="R81" s="335">
        <f t="shared" si="3"/>
        <v>44880</v>
      </c>
      <c r="S81" s="11"/>
    </row>
    <row r="82" spans="1:19" ht="15">
      <c r="A82" s="94" t="s">
        <v>105</v>
      </c>
      <c r="B82" s="89" t="s">
        <v>106</v>
      </c>
      <c r="C82" s="90" t="s">
        <v>107</v>
      </c>
      <c r="D82" s="92"/>
      <c r="E82" s="92"/>
      <c r="F82" s="88">
        <f>F83+F84+F85</f>
        <v>626266</v>
      </c>
      <c r="G82" s="88">
        <f>G83+G84+G85</f>
        <v>20424</v>
      </c>
      <c r="H82" s="88">
        <f>H83+H84+H85</f>
        <v>646690</v>
      </c>
      <c r="I82" s="337"/>
      <c r="J82" s="337"/>
      <c r="K82" s="333">
        <v>2370</v>
      </c>
      <c r="L82" s="334" t="s">
        <v>204</v>
      </c>
      <c r="M82" s="263"/>
      <c r="N82" s="263"/>
      <c r="O82" s="220"/>
      <c r="P82" s="354">
        <v>2337</v>
      </c>
      <c r="Q82" s="354"/>
      <c r="R82" s="354">
        <f t="shared" si="3"/>
        <v>2337</v>
      </c>
      <c r="S82" s="11"/>
    </row>
    <row r="83" spans="1:19" ht="15">
      <c r="A83" s="20" t="s">
        <v>105</v>
      </c>
      <c r="B83" s="33" t="s">
        <v>108</v>
      </c>
      <c r="C83" s="93" t="s">
        <v>109</v>
      </c>
      <c r="D83" s="25"/>
      <c r="E83" s="25"/>
      <c r="F83" s="20">
        <v>508332</v>
      </c>
      <c r="G83" s="20"/>
      <c r="H83" s="20">
        <f>SUM(F83:G83)</f>
        <v>508332</v>
      </c>
      <c r="I83" s="337"/>
      <c r="J83" s="337"/>
      <c r="K83" s="333">
        <v>2390</v>
      </c>
      <c r="L83" s="334" t="s">
        <v>205</v>
      </c>
      <c r="M83" s="263"/>
      <c r="N83" s="263"/>
      <c r="O83" s="263"/>
      <c r="P83" s="335">
        <v>8205</v>
      </c>
      <c r="Q83" s="335"/>
      <c r="R83" s="335">
        <f t="shared" si="3"/>
        <v>8205</v>
      </c>
      <c r="S83" s="11"/>
    </row>
    <row r="84" spans="1:19" ht="15">
      <c r="A84" s="60"/>
      <c r="B84" s="33" t="s">
        <v>110</v>
      </c>
      <c r="C84" s="25" t="s">
        <v>111</v>
      </c>
      <c r="D84" s="25"/>
      <c r="E84" s="25"/>
      <c r="F84" s="20"/>
      <c r="G84" s="20"/>
      <c r="H84" s="20">
        <f>SUM(F84:G84)</f>
        <v>0</v>
      </c>
      <c r="I84" s="363"/>
      <c r="J84" s="363"/>
      <c r="K84" s="348">
        <v>2400</v>
      </c>
      <c r="L84" s="349" t="s">
        <v>245</v>
      </c>
      <c r="M84" s="350"/>
      <c r="N84" s="350"/>
      <c r="O84" s="350"/>
      <c r="P84" s="332">
        <v>3275</v>
      </c>
      <c r="Q84" s="332"/>
      <c r="R84" s="332">
        <f>SUM(P84:Q84)</f>
        <v>3275</v>
      </c>
      <c r="S84" s="11"/>
    </row>
    <row r="85" spans="1:19" ht="15">
      <c r="A85" s="60"/>
      <c r="B85" s="20" t="s">
        <v>236</v>
      </c>
      <c r="C85" s="25" t="s">
        <v>237</v>
      </c>
      <c r="D85" s="25"/>
      <c r="E85" s="25"/>
      <c r="F85" s="20">
        <v>117934</v>
      </c>
      <c r="G85" s="20">
        <v>20424</v>
      </c>
      <c r="H85" s="20">
        <f>SUM(F85:G85)</f>
        <v>138358</v>
      </c>
      <c r="I85" s="363"/>
      <c r="J85" s="363"/>
      <c r="K85" s="344">
        <v>2500</v>
      </c>
      <c r="L85" s="345" t="s">
        <v>207</v>
      </c>
      <c r="M85" s="296"/>
      <c r="N85" s="296"/>
      <c r="O85" s="281"/>
      <c r="P85" s="332">
        <f>P86</f>
        <v>13199</v>
      </c>
      <c r="Q85" s="332">
        <f>Q86</f>
        <v>0</v>
      </c>
      <c r="R85" s="332">
        <f>R86</f>
        <v>13199</v>
      </c>
      <c r="S85" s="11"/>
    </row>
    <row r="86" spans="1:19" ht="15">
      <c r="A86" s="60"/>
      <c r="B86" s="89" t="s">
        <v>112</v>
      </c>
      <c r="C86" s="92" t="s">
        <v>113</v>
      </c>
      <c r="D86" s="92"/>
      <c r="E86" s="92"/>
      <c r="F86" s="88">
        <f>F87+F88+F89</f>
        <v>24184</v>
      </c>
      <c r="G86" s="88">
        <f>G87+G88+G89</f>
        <v>0</v>
      </c>
      <c r="H86" s="88">
        <f>H87+H88+H89</f>
        <v>24184</v>
      </c>
      <c r="I86" s="363"/>
      <c r="J86" s="363"/>
      <c r="K86" s="338">
        <v>2510</v>
      </c>
      <c r="L86" s="339" t="s">
        <v>207</v>
      </c>
      <c r="M86" s="303"/>
      <c r="N86" s="303"/>
      <c r="O86" s="288"/>
      <c r="P86" s="286">
        <v>13199</v>
      </c>
      <c r="Q86" s="286"/>
      <c r="R86" s="286">
        <f>SUM(P86:Q86)</f>
        <v>13199</v>
      </c>
      <c r="S86" s="11"/>
    </row>
    <row r="87" spans="1:19" ht="15">
      <c r="A87" s="60"/>
      <c r="B87" s="56" t="s">
        <v>114</v>
      </c>
      <c r="C87" s="25" t="s">
        <v>115</v>
      </c>
      <c r="D87" s="25"/>
      <c r="E87" s="55"/>
      <c r="F87" s="54"/>
      <c r="G87" s="54"/>
      <c r="H87" s="54">
        <f>SUM(F87:G87)</f>
        <v>0</v>
      </c>
      <c r="I87" s="337"/>
      <c r="J87" s="337"/>
      <c r="K87" s="340">
        <v>4000</v>
      </c>
      <c r="L87" s="341" t="s">
        <v>208</v>
      </c>
      <c r="M87" s="342"/>
      <c r="N87" s="342"/>
      <c r="O87" s="342"/>
      <c r="P87" s="343">
        <f aca="true" t="shared" si="4" ref="N87:R88">P88</f>
        <v>2277</v>
      </c>
      <c r="Q87" s="343">
        <f t="shared" si="4"/>
        <v>50</v>
      </c>
      <c r="R87" s="343">
        <f t="shared" si="4"/>
        <v>2327</v>
      </c>
      <c r="S87" s="11"/>
    </row>
    <row r="88" spans="1:19" ht="15">
      <c r="A88" s="60"/>
      <c r="B88" s="56" t="s">
        <v>116</v>
      </c>
      <c r="C88" s="25" t="s">
        <v>117</v>
      </c>
      <c r="D88" s="25"/>
      <c r="E88" s="55"/>
      <c r="F88" s="54">
        <v>24184</v>
      </c>
      <c r="G88" s="54"/>
      <c r="H88" s="54">
        <f>SUM(F88:G88)</f>
        <v>24184</v>
      </c>
      <c r="I88" s="363"/>
      <c r="J88" s="363"/>
      <c r="K88" s="344">
        <v>4300</v>
      </c>
      <c r="L88" s="345" t="s">
        <v>209</v>
      </c>
      <c r="M88" s="346"/>
      <c r="N88" s="346"/>
      <c r="O88" s="346"/>
      <c r="P88" s="347">
        <f t="shared" si="4"/>
        <v>2277</v>
      </c>
      <c r="Q88" s="347">
        <f t="shared" si="4"/>
        <v>50</v>
      </c>
      <c r="R88" s="347">
        <f t="shared" si="4"/>
        <v>2327</v>
      </c>
      <c r="S88" s="11"/>
    </row>
    <row r="89" spans="1:19" ht="15">
      <c r="A89" s="112"/>
      <c r="B89" s="33" t="s">
        <v>118</v>
      </c>
      <c r="C89" s="25" t="s">
        <v>119</v>
      </c>
      <c r="D89" s="25"/>
      <c r="E89" s="25"/>
      <c r="F89" s="20"/>
      <c r="G89" s="20"/>
      <c r="H89" s="20">
        <f>SUM(F89:G89)</f>
        <v>0</v>
      </c>
      <c r="I89" s="363"/>
      <c r="J89" s="363"/>
      <c r="K89" s="338">
        <v>4311</v>
      </c>
      <c r="L89" s="339" t="s">
        <v>210</v>
      </c>
      <c r="M89" s="290"/>
      <c r="N89" s="290"/>
      <c r="O89" s="290"/>
      <c r="P89" s="519">
        <v>2277</v>
      </c>
      <c r="Q89" s="519">
        <v>50</v>
      </c>
      <c r="R89" s="519">
        <f>SUM(P89:Q89)</f>
        <v>2327</v>
      </c>
      <c r="S89" s="11"/>
    </row>
    <row r="90" spans="1:19" ht="15.75" thickBot="1">
      <c r="A90" s="411" t="s">
        <v>120</v>
      </c>
      <c r="B90" s="95" t="s">
        <v>121</v>
      </c>
      <c r="C90" s="91" t="s">
        <v>122</v>
      </c>
      <c r="D90" s="91"/>
      <c r="E90" s="91"/>
      <c r="F90" s="94">
        <f>F91</f>
        <v>196444</v>
      </c>
      <c r="G90" s="94">
        <f>G91</f>
        <v>0</v>
      </c>
      <c r="H90" s="94">
        <f>H91</f>
        <v>196444</v>
      </c>
      <c r="I90" s="363"/>
      <c r="J90" s="363"/>
      <c r="K90" s="366">
        <v>5000</v>
      </c>
      <c r="L90" s="367" t="s">
        <v>174</v>
      </c>
      <c r="M90" s="368"/>
      <c r="N90" s="368"/>
      <c r="O90" s="368"/>
      <c r="P90" s="369">
        <f>P91+P92</f>
        <v>457317</v>
      </c>
      <c r="Q90" s="369">
        <f>Q91+Q92</f>
        <v>540</v>
      </c>
      <c r="R90" s="369">
        <f>R91+R92</f>
        <v>457857</v>
      </c>
      <c r="S90" s="11"/>
    </row>
    <row r="91" spans="1:19" ht="15.75" thickBot="1">
      <c r="A91" s="410" t="s">
        <v>123</v>
      </c>
      <c r="B91" s="33" t="s">
        <v>124</v>
      </c>
      <c r="C91" s="21" t="s">
        <v>125</v>
      </c>
      <c r="D91" s="21"/>
      <c r="E91" s="21"/>
      <c r="F91" s="24">
        <v>196444</v>
      </c>
      <c r="G91" s="24"/>
      <c r="H91" s="24">
        <f>SUM(F91:G91)</f>
        <v>196444</v>
      </c>
      <c r="I91" s="337"/>
      <c r="J91" s="337"/>
      <c r="K91" s="330">
        <v>5120</v>
      </c>
      <c r="L91" s="331" t="s">
        <v>211</v>
      </c>
      <c r="M91" s="222"/>
      <c r="N91" s="222"/>
      <c r="O91" s="222"/>
      <c r="P91" s="495"/>
      <c r="Q91" s="371"/>
      <c r="R91" s="495">
        <f>SUM(P91:Q91)</f>
        <v>0</v>
      </c>
      <c r="S91" s="11"/>
    </row>
    <row r="92" spans="1:19" ht="15">
      <c r="A92" s="114"/>
      <c r="B92" s="115" t="s">
        <v>256</v>
      </c>
      <c r="C92" s="115"/>
      <c r="D92" s="116"/>
      <c r="E92" s="115"/>
      <c r="F92" s="118">
        <v>168480</v>
      </c>
      <c r="G92" s="117"/>
      <c r="H92" s="118"/>
      <c r="I92" s="363"/>
      <c r="J92" s="363"/>
      <c r="K92" s="348">
        <v>5200</v>
      </c>
      <c r="L92" s="349" t="s">
        <v>212</v>
      </c>
      <c r="M92" s="350"/>
      <c r="N92" s="350"/>
      <c r="O92" s="350"/>
      <c r="P92" s="332">
        <f>P93+P94+P95+P96+P97</f>
        <v>457317</v>
      </c>
      <c r="Q92" s="332">
        <f>Q93+Q94+Q95+Q96+Q97</f>
        <v>540</v>
      </c>
      <c r="R92" s="332">
        <f>R93+R94+R95+R96+R97</f>
        <v>457857</v>
      </c>
      <c r="S92" s="11"/>
    </row>
    <row r="93" spans="1:19" ht="15">
      <c r="A93" s="119"/>
      <c r="B93" s="120"/>
      <c r="C93" s="121" t="s">
        <v>126</v>
      </c>
      <c r="D93" s="121"/>
      <c r="E93" s="121"/>
      <c r="F93" s="122">
        <f>F61+F63+F67+F69+F74+F75+F78+F82+F86+F90</f>
        <v>1622726</v>
      </c>
      <c r="G93" s="122">
        <f>G61+G63+G67+G69+G74+G75+G78+G82+G86+G90</f>
        <v>0</v>
      </c>
      <c r="H93" s="122">
        <f>SUM(F93:G93)</f>
        <v>1622726</v>
      </c>
      <c r="I93" s="363"/>
      <c r="J93" s="363"/>
      <c r="K93" s="338">
        <v>5210</v>
      </c>
      <c r="L93" s="339" t="s">
        <v>213</v>
      </c>
      <c r="M93" s="303"/>
      <c r="N93" s="303"/>
      <c r="O93" s="303"/>
      <c r="P93" s="295">
        <f>G138</f>
        <v>0</v>
      </c>
      <c r="Q93" s="295"/>
      <c r="R93" s="295"/>
      <c r="S93" s="11"/>
    </row>
    <row r="94" spans="1:19" ht="15">
      <c r="A94" s="57"/>
      <c r="B94" s="61"/>
      <c r="C94" s="61"/>
      <c r="D94" s="61"/>
      <c r="E94" s="61"/>
      <c r="F94" s="473"/>
      <c r="G94" s="474"/>
      <c r="H94" s="475"/>
      <c r="I94" s="363"/>
      <c r="J94" s="363"/>
      <c r="K94" s="338">
        <v>5220</v>
      </c>
      <c r="L94" s="339" t="s">
        <v>214</v>
      </c>
      <c r="M94" s="313"/>
      <c r="N94" s="313"/>
      <c r="O94" s="313"/>
      <c r="P94" s="335">
        <f>G148</f>
        <v>0</v>
      </c>
      <c r="Q94" s="335"/>
      <c r="R94" s="335">
        <f>SUM(P94:Q94)</f>
        <v>0</v>
      </c>
      <c r="S94" s="11"/>
    </row>
    <row r="95" spans="1:19" ht="15.75" thickBot="1">
      <c r="A95" s="476"/>
      <c r="B95" s="477" t="s">
        <v>308</v>
      </c>
      <c r="C95" s="477"/>
      <c r="D95" s="478"/>
      <c r="E95" s="477"/>
      <c r="F95" s="479"/>
      <c r="G95" s="480"/>
      <c r="H95" s="481">
        <v>25765</v>
      </c>
      <c r="I95" s="363"/>
      <c r="J95" s="363"/>
      <c r="K95" s="373">
        <v>5230</v>
      </c>
      <c r="L95" s="363" t="s">
        <v>215</v>
      </c>
      <c r="M95" s="76"/>
      <c r="N95" s="76"/>
      <c r="O95" s="76"/>
      <c r="P95" s="139">
        <v>37036</v>
      </c>
      <c r="Q95" s="139">
        <v>540</v>
      </c>
      <c r="R95" s="139">
        <f>SUM(P95:Q95)</f>
        <v>37576</v>
      </c>
      <c r="S95" s="11"/>
    </row>
    <row r="96" spans="1:19" ht="15">
      <c r="A96" s="58"/>
      <c r="B96" s="1"/>
      <c r="C96" s="1"/>
      <c r="D96" s="1"/>
      <c r="E96" s="1"/>
      <c r="F96" s="1"/>
      <c r="G96" s="1"/>
      <c r="H96" s="1"/>
      <c r="I96" s="363"/>
      <c r="J96" s="363"/>
      <c r="K96" s="338">
        <v>5240</v>
      </c>
      <c r="L96" s="339" t="s">
        <v>216</v>
      </c>
      <c r="M96" s="313"/>
      <c r="N96" s="313"/>
      <c r="O96" s="313"/>
      <c r="P96" s="335">
        <v>318200</v>
      </c>
      <c r="Q96" s="335"/>
      <c r="R96" s="335">
        <f>SUM(P96:Q96)</f>
        <v>318200</v>
      </c>
      <c r="S96" s="11"/>
    </row>
    <row r="97" spans="1:19" ht="15">
      <c r="A97" s="471" t="s">
        <v>242</v>
      </c>
      <c r="B97" s="471"/>
      <c r="C97" s="471"/>
      <c r="D97" s="471"/>
      <c r="E97" s="471"/>
      <c r="F97" s="471"/>
      <c r="G97" s="471"/>
      <c r="H97" s="471"/>
      <c r="I97" s="363"/>
      <c r="J97" s="363"/>
      <c r="K97" s="351">
        <v>5250</v>
      </c>
      <c r="L97" s="339" t="s">
        <v>217</v>
      </c>
      <c r="M97" s="313"/>
      <c r="N97" s="313"/>
      <c r="O97" s="313"/>
      <c r="P97" s="335">
        <v>102081</v>
      </c>
      <c r="Q97" s="335"/>
      <c r="R97" s="335">
        <f>SUM(P97:Q97)</f>
        <v>102081</v>
      </c>
      <c r="S97" s="11"/>
    </row>
    <row r="98" spans="1:19" ht="15">
      <c r="A98" s="472" t="s">
        <v>263</v>
      </c>
      <c r="B98" s="472"/>
      <c r="C98" s="472"/>
      <c r="D98" s="472"/>
      <c r="E98" s="472"/>
      <c r="F98" s="472"/>
      <c r="G98" s="472"/>
      <c r="H98" s="472"/>
      <c r="I98" s="363"/>
      <c r="J98" s="363"/>
      <c r="K98" s="375">
        <v>6000</v>
      </c>
      <c r="L98" s="389" t="s">
        <v>218</v>
      </c>
      <c r="M98" s="390"/>
      <c r="N98" s="390"/>
      <c r="O98" s="390"/>
      <c r="P98" s="392">
        <f>P99+P105+P110</f>
        <v>45812</v>
      </c>
      <c r="Q98" s="392">
        <f>Q99+Q105+Q110</f>
        <v>0</v>
      </c>
      <c r="R98" s="392">
        <f>SUM(P98:Q98)</f>
        <v>45812</v>
      </c>
      <c r="S98" s="11"/>
    </row>
    <row r="99" spans="1:19" ht="15">
      <c r="A99" s="58"/>
      <c r="B99" s="58"/>
      <c r="C99" s="58"/>
      <c r="D99" s="58"/>
      <c r="E99" s="58"/>
      <c r="F99" s="58"/>
      <c r="G99" s="58"/>
      <c r="H99" s="58"/>
      <c r="I99" s="363"/>
      <c r="J99" s="363"/>
      <c r="K99" s="348">
        <v>6200</v>
      </c>
      <c r="L99" s="349" t="s">
        <v>219</v>
      </c>
      <c r="M99" s="350"/>
      <c r="N99" s="350"/>
      <c r="O99" s="350"/>
      <c r="P99" s="332">
        <f>P100+P101+P102+P103</f>
        <v>41916</v>
      </c>
      <c r="Q99" s="332">
        <f>Q100+Q101+Q102+Q103</f>
        <v>0</v>
      </c>
      <c r="R99" s="332">
        <f>R100+R101+R102</f>
        <v>40916</v>
      </c>
      <c r="S99" s="11"/>
    </row>
    <row r="100" spans="1:19" ht="15">
      <c r="A100" s="58"/>
      <c r="B100" s="58"/>
      <c r="C100" s="58"/>
      <c r="D100" s="58"/>
      <c r="E100" s="58"/>
      <c r="F100" s="58"/>
      <c r="G100" s="58"/>
      <c r="H100" s="58"/>
      <c r="I100" s="363"/>
      <c r="J100" s="363"/>
      <c r="K100" s="338">
        <v>6240</v>
      </c>
      <c r="L100" s="339" t="s">
        <v>261</v>
      </c>
      <c r="M100" s="313"/>
      <c r="N100" s="313"/>
      <c r="O100" s="313"/>
      <c r="P100" s="335">
        <v>18000</v>
      </c>
      <c r="Q100" s="335"/>
      <c r="R100" s="335">
        <f>SUM(P100:Q100)</f>
        <v>18000</v>
      </c>
      <c r="S100" s="11"/>
    </row>
    <row r="101" spans="1:19" ht="15">
      <c r="A101" s="58"/>
      <c r="B101" s="209"/>
      <c r="C101" s="209"/>
      <c r="D101" s="209"/>
      <c r="E101" s="209"/>
      <c r="F101" s="209"/>
      <c r="G101" s="209"/>
      <c r="H101" s="209"/>
      <c r="I101" s="363"/>
      <c r="J101" s="363"/>
      <c r="K101" s="338">
        <v>6250</v>
      </c>
      <c r="L101" s="339" t="s">
        <v>220</v>
      </c>
      <c r="M101" s="313"/>
      <c r="N101" s="313"/>
      <c r="O101" s="313"/>
      <c r="P101" s="335">
        <v>12227</v>
      </c>
      <c r="Q101" s="335"/>
      <c r="R101" s="335">
        <f>SUM(P101:Q101)</f>
        <v>12227</v>
      </c>
      <c r="S101" s="11"/>
    </row>
    <row r="102" spans="1:19" ht="15">
      <c r="A102" s="58"/>
      <c r="B102" s="58"/>
      <c r="C102" s="58"/>
      <c r="D102" s="11"/>
      <c r="E102" s="58"/>
      <c r="F102" s="58"/>
      <c r="G102" s="58"/>
      <c r="H102" s="58"/>
      <c r="I102" s="363"/>
      <c r="J102" s="363"/>
      <c r="K102" s="351">
        <v>6260</v>
      </c>
      <c r="L102" s="352" t="s">
        <v>221</v>
      </c>
      <c r="M102" s="520"/>
      <c r="N102" s="520"/>
      <c r="O102" s="520"/>
      <c r="P102" s="521">
        <v>10689</v>
      </c>
      <c r="Q102" s="521"/>
      <c r="R102" s="521">
        <f>SUM(P102:Q102)</f>
        <v>10689</v>
      </c>
      <c r="S102" s="11"/>
    </row>
    <row r="103" spans="4:19" ht="19.5" customHeight="1" thickBot="1">
      <c r="D103" s="77"/>
      <c r="I103" s="363"/>
      <c r="J103" s="363"/>
      <c r="K103" s="393">
        <v>6270</v>
      </c>
      <c r="L103" s="394" t="s">
        <v>259</v>
      </c>
      <c r="M103" s="395"/>
      <c r="N103" s="395"/>
      <c r="O103" s="395"/>
      <c r="P103" s="396">
        <v>1000</v>
      </c>
      <c r="Q103" s="395"/>
      <c r="R103" s="396">
        <f>SUM(P103:Q103)</f>
        <v>1000</v>
      </c>
      <c r="S103" s="11"/>
    </row>
    <row r="104" spans="1:19" ht="15.75" thickBot="1">
      <c r="A104" s="11"/>
      <c r="B104" s="11"/>
      <c r="C104" s="11"/>
      <c r="D104" s="11"/>
      <c r="E104" s="11"/>
      <c r="F104" s="11"/>
      <c r="G104" s="11"/>
      <c r="H104" s="11"/>
      <c r="I104" s="363"/>
      <c r="J104" s="363"/>
      <c r="K104" s="397"/>
      <c r="L104" s="397"/>
      <c r="M104" s="398"/>
      <c r="N104" s="398"/>
      <c r="O104" s="398"/>
      <c r="P104" s="398"/>
      <c r="Q104" s="398"/>
      <c r="R104" s="398"/>
      <c r="S104" s="11"/>
    </row>
    <row r="105" spans="1:19" ht="15">
      <c r="A105" s="11"/>
      <c r="B105" s="11"/>
      <c r="C105" s="11"/>
      <c r="D105" s="11"/>
      <c r="E105" s="11"/>
      <c r="F105" s="11"/>
      <c r="G105" s="11"/>
      <c r="H105" s="11"/>
      <c r="I105" s="363"/>
      <c r="J105" s="363"/>
      <c r="K105" s="553">
        <v>6300</v>
      </c>
      <c r="L105" s="345" t="s">
        <v>235</v>
      </c>
      <c r="M105" s="345"/>
      <c r="N105" s="345"/>
      <c r="O105" s="345"/>
      <c r="P105" s="360">
        <f>P106+P107+P108+P109</f>
        <v>1700</v>
      </c>
      <c r="Q105" s="347">
        <f>Q106+Q107+Q108+Q109</f>
        <v>0</v>
      </c>
      <c r="R105" s="347">
        <f aca="true" t="shared" si="5" ref="R105:R115">SUM(P105:Q105)</f>
        <v>1700</v>
      </c>
      <c r="S105" s="11"/>
    </row>
    <row r="106" spans="1:19" ht="15">
      <c r="A106" s="11"/>
      <c r="B106" s="11"/>
      <c r="C106" s="11"/>
      <c r="D106" s="11"/>
      <c r="E106" s="11"/>
      <c r="F106" s="11"/>
      <c r="G106" s="11"/>
      <c r="H106" s="11"/>
      <c r="I106" s="363"/>
      <c r="J106" s="363"/>
      <c r="K106" s="338">
        <v>6320</v>
      </c>
      <c r="L106" s="339" t="s">
        <v>246</v>
      </c>
      <c r="M106" s="313"/>
      <c r="N106" s="313"/>
      <c r="O106" s="313"/>
      <c r="P106" s="335"/>
      <c r="Q106" s="335"/>
      <c r="R106" s="335">
        <f t="shared" si="5"/>
        <v>0</v>
      </c>
      <c r="S106" s="11"/>
    </row>
    <row r="107" spans="1:19" ht="18.75">
      <c r="A107" s="453"/>
      <c r="B107" s="453"/>
      <c r="C107" s="453"/>
      <c r="D107" s="453"/>
      <c r="E107" s="453"/>
      <c r="F107" s="453"/>
      <c r="G107" s="453"/>
      <c r="H107" s="11"/>
      <c r="I107" s="363"/>
      <c r="J107" s="363"/>
      <c r="K107" s="338">
        <v>6330</v>
      </c>
      <c r="L107" s="339" t="s">
        <v>247</v>
      </c>
      <c r="M107" s="313"/>
      <c r="N107" s="313"/>
      <c r="O107" s="313"/>
      <c r="P107" s="335">
        <v>150</v>
      </c>
      <c r="Q107" s="335"/>
      <c r="R107" s="335">
        <f t="shared" si="5"/>
        <v>150</v>
      </c>
      <c r="S107" s="11"/>
    </row>
    <row r="108" spans="1:19" ht="18.75">
      <c r="A108" s="454"/>
      <c r="B108" s="453"/>
      <c r="C108" s="455"/>
      <c r="D108" s="455"/>
      <c r="E108" s="455"/>
      <c r="F108" s="455"/>
      <c r="G108" s="455"/>
      <c r="H108" s="11"/>
      <c r="I108" s="363"/>
      <c r="J108" s="363"/>
      <c r="K108" s="338">
        <v>6350</v>
      </c>
      <c r="L108" s="339" t="s">
        <v>248</v>
      </c>
      <c r="M108" s="313"/>
      <c r="N108" s="313"/>
      <c r="O108" s="313"/>
      <c r="P108" s="335">
        <v>1150</v>
      </c>
      <c r="Q108" s="335"/>
      <c r="R108" s="335">
        <f t="shared" si="5"/>
        <v>1150</v>
      </c>
      <c r="S108" s="11"/>
    </row>
    <row r="109" spans="1:19" ht="15">
      <c r="A109" s="11"/>
      <c r="B109" s="11"/>
      <c r="C109" s="11"/>
      <c r="D109" s="11"/>
      <c r="E109" s="11"/>
      <c r="F109" s="11"/>
      <c r="G109" s="11"/>
      <c r="H109" s="11"/>
      <c r="I109" s="363"/>
      <c r="J109" s="363"/>
      <c r="K109" s="338">
        <v>6360</v>
      </c>
      <c r="L109" s="339" t="s">
        <v>260</v>
      </c>
      <c r="M109" s="313"/>
      <c r="N109" s="313"/>
      <c r="O109" s="313"/>
      <c r="P109" s="335">
        <v>400</v>
      </c>
      <c r="Q109" s="335"/>
      <c r="R109" s="335">
        <f t="shared" si="5"/>
        <v>400</v>
      </c>
      <c r="S109" s="11"/>
    </row>
    <row r="110" spans="1:19" ht="15">
      <c r="A110" s="11"/>
      <c r="B110" s="11"/>
      <c r="C110" s="11"/>
      <c r="D110" s="11"/>
      <c r="E110" s="11"/>
      <c r="F110" s="11"/>
      <c r="G110" s="11"/>
      <c r="H110" s="11"/>
      <c r="I110" s="363"/>
      <c r="J110" s="363"/>
      <c r="K110" s="491">
        <v>6400</v>
      </c>
      <c r="L110" s="492" t="s">
        <v>249</v>
      </c>
      <c r="M110" s="493"/>
      <c r="N110" s="493"/>
      <c r="O110" s="493"/>
      <c r="P110" s="494">
        <v>2196</v>
      </c>
      <c r="Q110" s="494"/>
      <c r="R110" s="494">
        <f t="shared" si="5"/>
        <v>2196</v>
      </c>
      <c r="S110" s="11"/>
    </row>
    <row r="111" spans="1:19" ht="15">
      <c r="A111" s="11"/>
      <c r="B111" s="11"/>
      <c r="C111" s="11"/>
      <c r="D111" s="11"/>
      <c r="E111" s="11"/>
      <c r="F111" s="11"/>
      <c r="G111" s="11"/>
      <c r="H111" s="11"/>
      <c r="I111" s="363"/>
      <c r="J111" s="363"/>
      <c r="K111" s="375">
        <v>7000</v>
      </c>
      <c r="L111" s="376" t="s">
        <v>223</v>
      </c>
      <c r="M111" s="376"/>
      <c r="N111" s="376"/>
      <c r="O111" s="376"/>
      <c r="P111" s="377">
        <f>P112+P115</f>
        <v>34837</v>
      </c>
      <c r="Q111" s="377">
        <f>Q112+Q115</f>
        <v>0</v>
      </c>
      <c r="R111" s="377">
        <f>R112+R115</f>
        <v>34837</v>
      </c>
      <c r="S111" s="11"/>
    </row>
    <row r="112" spans="1:19" ht="15">
      <c r="A112" s="77"/>
      <c r="B112" s="77"/>
      <c r="C112" s="77"/>
      <c r="D112" s="77"/>
      <c r="E112" s="77"/>
      <c r="F112" s="77"/>
      <c r="G112" s="456"/>
      <c r="H112" s="452"/>
      <c r="I112" s="363"/>
      <c r="J112" s="363"/>
      <c r="K112" s="344">
        <v>7200</v>
      </c>
      <c r="L112" s="345" t="s">
        <v>224</v>
      </c>
      <c r="M112" s="345"/>
      <c r="N112" s="345"/>
      <c r="O112" s="345"/>
      <c r="P112" s="347">
        <f>P113+P116</f>
        <v>34837</v>
      </c>
      <c r="Q112" s="347">
        <f>Q113+Q116</f>
        <v>0</v>
      </c>
      <c r="R112" s="347">
        <f>R113+R116</f>
        <v>34837</v>
      </c>
      <c r="S112" s="11"/>
    </row>
    <row r="113" spans="1:19" ht="15">
      <c r="A113" s="78"/>
      <c r="B113" s="78"/>
      <c r="C113" s="78"/>
      <c r="D113" s="78"/>
      <c r="E113" s="78"/>
      <c r="F113" s="78"/>
      <c r="G113" s="11"/>
      <c r="H113" s="11"/>
      <c r="I113" s="363"/>
      <c r="J113" s="363"/>
      <c r="K113" s="358">
        <v>7210</v>
      </c>
      <c r="L113" s="359" t="s">
        <v>225</v>
      </c>
      <c r="M113" s="359"/>
      <c r="N113" s="359"/>
      <c r="O113" s="359"/>
      <c r="P113" s="295">
        <v>34837</v>
      </c>
      <c r="Q113" s="295"/>
      <c r="R113" s="295">
        <f>SUM(P113:Q113)</f>
        <v>34837</v>
      </c>
      <c r="S113" s="11"/>
    </row>
    <row r="114" spans="1:19" ht="15">
      <c r="A114" s="78"/>
      <c r="B114" s="78"/>
      <c r="C114" s="78"/>
      <c r="D114" s="78"/>
      <c r="E114" s="78"/>
      <c r="F114" s="78"/>
      <c r="G114" s="11"/>
      <c r="H114" s="11"/>
      <c r="I114" s="363"/>
      <c r="J114" s="363"/>
      <c r="K114" s="358"/>
      <c r="L114" s="359"/>
      <c r="M114" s="359"/>
      <c r="N114" s="359"/>
      <c r="O114" s="359"/>
      <c r="P114" s="358">
        <f>G182</f>
        <v>0</v>
      </c>
      <c r="Q114" s="358"/>
      <c r="R114" s="358">
        <f>SUM(P114:Q114)</f>
        <v>0</v>
      </c>
      <c r="S114" s="11"/>
    </row>
    <row r="115" spans="1:19" ht="15">
      <c r="A115" s="78"/>
      <c r="B115" s="77"/>
      <c r="C115" s="77"/>
      <c r="D115" s="77"/>
      <c r="E115" s="77"/>
      <c r="F115" s="73"/>
      <c r="G115" s="11"/>
      <c r="H115" s="457"/>
      <c r="I115" s="363"/>
      <c r="J115" s="363"/>
      <c r="K115" s="344">
        <v>7300</v>
      </c>
      <c r="L115" s="345" t="s">
        <v>227</v>
      </c>
      <c r="M115" s="345"/>
      <c r="N115" s="345"/>
      <c r="O115" s="345"/>
      <c r="P115" s="344">
        <f>P116</f>
        <v>0</v>
      </c>
      <c r="Q115" s="344">
        <f>Q116</f>
        <v>0</v>
      </c>
      <c r="R115" s="344">
        <f>R116</f>
        <v>0</v>
      </c>
      <c r="S115" s="11"/>
    </row>
    <row r="116" spans="1:19" ht="15.75" thickBot="1">
      <c r="A116" s="11"/>
      <c r="B116" s="11"/>
      <c r="C116" s="11"/>
      <c r="D116" s="11"/>
      <c r="E116" s="11"/>
      <c r="F116" s="11"/>
      <c r="G116" s="11"/>
      <c r="H116" s="11"/>
      <c r="I116" s="363"/>
      <c r="J116" s="363"/>
      <c r="K116" s="358">
        <v>7310</v>
      </c>
      <c r="L116" s="359" t="s">
        <v>228</v>
      </c>
      <c r="M116" s="359"/>
      <c r="N116" s="359"/>
      <c r="O116" s="359"/>
      <c r="P116" s="358">
        <f>G186</f>
        <v>0</v>
      </c>
      <c r="Q116" s="358"/>
      <c r="R116" s="358"/>
      <c r="S116" s="11"/>
    </row>
    <row r="117" spans="1:19" ht="15.75" thickBot="1">
      <c r="A117" s="220"/>
      <c r="B117" s="220"/>
      <c r="C117" s="211"/>
      <c r="D117" s="211"/>
      <c r="E117" s="211"/>
      <c r="F117" s="215"/>
      <c r="G117" s="215"/>
      <c r="H117" s="458"/>
      <c r="I117" s="77"/>
      <c r="J117" s="399"/>
      <c r="K117" s="379"/>
      <c r="L117" s="380" t="s">
        <v>229</v>
      </c>
      <c r="M117" s="381"/>
      <c r="N117" s="382"/>
      <c r="O117" s="383"/>
      <c r="P117" s="385">
        <f>P58+P66+P87+P90+P98+P111</f>
        <v>1765441</v>
      </c>
      <c r="Q117" s="385">
        <f>Q58+Q66+Q87+Q90+Q98+Q111</f>
        <v>0</v>
      </c>
      <c r="R117" s="385">
        <f>SUM(P117:Q117)</f>
        <v>1765441</v>
      </c>
      <c r="S117" s="11"/>
    </row>
    <row r="118" spans="1:19" ht="15">
      <c r="A118" s="220"/>
      <c r="B118" s="220"/>
      <c r="C118" s="211"/>
      <c r="D118" s="211"/>
      <c r="E118" s="211"/>
      <c r="F118" s="215"/>
      <c r="G118" s="215"/>
      <c r="H118" s="458"/>
      <c r="I118" s="387"/>
      <c r="J118" s="399"/>
      <c r="K118" s="386"/>
      <c r="L118" s="400" t="s">
        <v>60</v>
      </c>
      <c r="M118" s="387"/>
      <c r="N118" s="11"/>
      <c r="O118" s="387"/>
      <c r="P118" s="103"/>
      <c r="Q118" s="103"/>
      <c r="R118" s="103"/>
      <c r="S118" s="11"/>
    </row>
    <row r="119" spans="1:19" ht="15.75" thickBot="1">
      <c r="A119" s="211"/>
      <c r="B119" s="211"/>
      <c r="C119" s="211"/>
      <c r="D119" s="211"/>
      <c r="E119" s="211"/>
      <c r="F119" s="215"/>
      <c r="G119" s="215"/>
      <c r="H119" s="458"/>
      <c r="I119" s="77"/>
      <c r="J119" s="399"/>
      <c r="K119" s="401" t="s">
        <v>230</v>
      </c>
      <c r="L119" s="402" t="s">
        <v>231</v>
      </c>
      <c r="M119" s="403"/>
      <c r="N119" s="404"/>
      <c r="O119" s="405"/>
      <c r="P119" s="407">
        <f>SUM(P117:P118)</f>
        <v>1765441</v>
      </c>
      <c r="Q119" s="407">
        <f>SUM(Q117:Q118)</f>
        <v>0</v>
      </c>
      <c r="R119" s="407">
        <f>SUM(R117:R118)</f>
        <v>1765441</v>
      </c>
      <c r="S119" s="11"/>
    </row>
    <row r="120" spans="1:19" ht="15">
      <c r="A120" s="211"/>
      <c r="B120" s="211"/>
      <c r="C120" s="211"/>
      <c r="D120" s="211"/>
      <c r="E120" s="220"/>
      <c r="F120" s="211"/>
      <c r="G120" s="11"/>
      <c r="H120" s="11"/>
      <c r="I120" s="387"/>
      <c r="J120" s="399"/>
      <c r="K120" s="386"/>
      <c r="L120" s="400"/>
      <c r="M120" s="387"/>
      <c r="N120" s="11"/>
      <c r="O120" s="387"/>
      <c r="P120" s="103"/>
      <c r="Q120" s="103"/>
      <c r="R120" s="103"/>
      <c r="S120" s="11"/>
    </row>
    <row r="121" spans="1:18" ht="15.75" thickBot="1">
      <c r="A121" s="220"/>
      <c r="B121" s="220"/>
      <c r="C121" s="220"/>
      <c r="D121" s="220"/>
      <c r="E121" s="220"/>
      <c r="F121" s="215"/>
      <c r="G121" s="11"/>
      <c r="H121" s="458"/>
      <c r="I121" s="77"/>
      <c r="J121" s="399"/>
      <c r="K121" s="479"/>
      <c r="L121" s="496"/>
      <c r="M121" s="477"/>
      <c r="N121" s="497"/>
      <c r="O121" s="498"/>
      <c r="P121" s="487"/>
      <c r="Q121" s="487"/>
      <c r="R121" s="487"/>
    </row>
    <row r="122" spans="1:17" ht="15">
      <c r="A122" s="211"/>
      <c r="B122" s="211"/>
      <c r="C122" s="211"/>
      <c r="D122" s="211"/>
      <c r="E122" s="220"/>
      <c r="F122" s="239"/>
      <c r="G122" s="11"/>
      <c r="H122" s="74"/>
      <c r="I122" s="387"/>
      <c r="J122" s="399"/>
      <c r="K122" s="387"/>
      <c r="L122" s="399"/>
      <c r="M122" s="387"/>
      <c r="N122" s="11"/>
      <c r="O122" s="387"/>
      <c r="P122" s="11"/>
      <c r="Q122" s="78"/>
    </row>
    <row r="123" spans="1:17" ht="15">
      <c r="A123" s="211"/>
      <c r="B123" s="211"/>
      <c r="C123" s="211"/>
      <c r="D123" s="211"/>
      <c r="E123" s="211"/>
      <c r="F123" s="211"/>
      <c r="G123" s="11"/>
      <c r="H123" s="11"/>
      <c r="I123" s="77"/>
      <c r="J123" s="399"/>
      <c r="K123" s="77"/>
      <c r="L123" s="399"/>
      <c r="M123" s="77"/>
      <c r="N123" s="78"/>
      <c r="O123" s="11"/>
      <c r="P123" s="215"/>
      <c r="Q123" s="215"/>
    </row>
    <row r="124" spans="1:18" ht="15">
      <c r="A124" s="211"/>
      <c r="B124" s="459"/>
      <c r="C124" s="459"/>
      <c r="D124" s="459"/>
      <c r="E124" s="459"/>
      <c r="F124" s="459"/>
      <c r="G124" s="11"/>
      <c r="H124" s="11"/>
      <c r="I124" s="78"/>
      <c r="J124" s="78"/>
      <c r="K124" s="1"/>
      <c r="L124" s="1"/>
      <c r="M124" s="209"/>
      <c r="N124" s="209"/>
      <c r="O124" s="209"/>
      <c r="P124" s="209"/>
      <c r="Q124" s="209"/>
      <c r="R124" s="209"/>
    </row>
    <row r="125" spans="1:18" ht="15">
      <c r="A125" s="211"/>
      <c r="B125" s="459"/>
      <c r="C125" s="459"/>
      <c r="D125" s="459"/>
      <c r="E125" s="459"/>
      <c r="F125" s="220"/>
      <c r="G125" s="11"/>
      <c r="H125" s="460"/>
      <c r="I125" s="462"/>
      <c r="J125" s="462"/>
      <c r="K125" s="471" t="s">
        <v>242</v>
      </c>
      <c r="L125" s="471"/>
      <c r="M125" s="471"/>
      <c r="N125" s="471"/>
      <c r="O125" s="471"/>
      <c r="P125" s="471"/>
      <c r="Q125" s="471"/>
      <c r="R125" s="471"/>
    </row>
    <row r="126" spans="1:18" ht="15">
      <c r="A126" s="211"/>
      <c r="B126" s="220"/>
      <c r="C126" s="211"/>
      <c r="D126" s="220"/>
      <c r="E126" s="211"/>
      <c r="F126" s="215"/>
      <c r="G126" s="11"/>
      <c r="H126" s="458"/>
      <c r="I126" s="462"/>
      <c r="J126" s="462"/>
      <c r="K126" s="472" t="s">
        <v>315</v>
      </c>
      <c r="L126" s="472"/>
      <c r="M126" s="472"/>
      <c r="N126" s="472"/>
      <c r="O126" s="472"/>
      <c r="P126" s="472"/>
      <c r="Q126" s="472"/>
      <c r="R126" s="472"/>
    </row>
    <row r="127" spans="1:10" ht="15">
      <c r="A127" s="220"/>
      <c r="B127" s="220"/>
      <c r="C127" s="211"/>
      <c r="D127" s="211"/>
      <c r="E127" s="211"/>
      <c r="F127" s="215"/>
      <c r="G127" s="215"/>
      <c r="H127" s="458"/>
      <c r="I127" s="11"/>
      <c r="J127" s="11"/>
    </row>
    <row r="128" spans="1:10" ht="15">
      <c r="A128" s="220"/>
      <c r="B128" s="220"/>
      <c r="C128" s="211"/>
      <c r="D128" s="211"/>
      <c r="E128" s="211"/>
      <c r="F128" s="215"/>
      <c r="G128" s="215"/>
      <c r="H128" s="458"/>
      <c r="I128" s="154"/>
      <c r="J128" s="154"/>
    </row>
    <row r="129" spans="1:10" ht="15">
      <c r="A129" s="220"/>
      <c r="B129" s="220"/>
      <c r="C129" s="220"/>
      <c r="D129" s="220"/>
      <c r="E129" s="220"/>
      <c r="F129" s="215"/>
      <c r="G129" s="11"/>
      <c r="H129" s="74"/>
      <c r="I129" s="154"/>
      <c r="J129" s="154"/>
    </row>
    <row r="130" spans="1:10" ht="15">
      <c r="A130" s="220"/>
      <c r="B130" s="220"/>
      <c r="C130" s="220"/>
      <c r="D130" s="220"/>
      <c r="E130" s="220"/>
      <c r="F130" s="215"/>
      <c r="G130" s="11"/>
      <c r="H130" s="74"/>
      <c r="I130" s="154"/>
      <c r="J130" s="154"/>
    </row>
    <row r="131" spans="1:10" ht="15">
      <c r="A131" s="211"/>
      <c r="B131" s="211"/>
      <c r="C131" s="211"/>
      <c r="D131" s="211"/>
      <c r="E131" s="211"/>
      <c r="F131" s="239"/>
      <c r="G131" s="11"/>
      <c r="H131" s="11"/>
      <c r="I131" s="154"/>
      <c r="J131" s="154"/>
    </row>
    <row r="132" spans="1:10" ht="15">
      <c r="A132" s="220"/>
      <c r="B132" s="459"/>
      <c r="C132" s="459"/>
      <c r="D132" s="459"/>
      <c r="E132" s="459"/>
      <c r="F132" s="461"/>
      <c r="G132" s="11"/>
      <c r="H132" s="11"/>
      <c r="I132" s="154"/>
      <c r="J132" s="154"/>
    </row>
    <row r="133" spans="1:10" ht="15">
      <c r="A133" s="211"/>
      <c r="B133" s="211"/>
      <c r="C133" s="211"/>
      <c r="D133" s="211"/>
      <c r="E133" s="211"/>
      <c r="F133" s="215"/>
      <c r="G133" s="11"/>
      <c r="H133" s="74"/>
      <c r="I133" s="154"/>
      <c r="J133" s="154"/>
    </row>
    <row r="134" spans="1:10" ht="15">
      <c r="A134" s="220"/>
      <c r="B134" s="459"/>
      <c r="C134" s="459"/>
      <c r="D134" s="459"/>
      <c r="E134" s="459"/>
      <c r="F134" s="459"/>
      <c r="G134" s="11"/>
      <c r="H134" s="462"/>
      <c r="I134" s="154"/>
      <c r="J134" s="154"/>
    </row>
    <row r="135" spans="1:10" ht="15">
      <c r="A135" s="220"/>
      <c r="B135" s="220"/>
      <c r="C135" s="220"/>
      <c r="D135" s="220"/>
      <c r="E135" s="220"/>
      <c r="F135" s="220"/>
      <c r="G135" s="465"/>
      <c r="H135" s="460"/>
      <c r="I135" s="154"/>
      <c r="J135" s="154"/>
    </row>
    <row r="136" spans="1:10" ht="15">
      <c r="A136" s="220"/>
      <c r="B136" s="220"/>
      <c r="C136" s="220"/>
      <c r="D136" s="220"/>
      <c r="E136" s="220"/>
      <c r="F136" s="220"/>
      <c r="G136" s="465"/>
      <c r="H136" s="460"/>
      <c r="I136" s="154"/>
      <c r="J136" s="154"/>
    </row>
    <row r="137" spans="1:10" ht="15">
      <c r="A137" s="220"/>
      <c r="B137" s="220"/>
      <c r="C137" s="220"/>
      <c r="D137" s="220"/>
      <c r="E137" s="215"/>
      <c r="F137" s="262"/>
      <c r="G137" s="465"/>
      <c r="H137" s="463"/>
      <c r="I137" s="154"/>
      <c r="J137" s="154"/>
    </row>
    <row r="138" spans="1:10" ht="15">
      <c r="A138" s="220"/>
      <c r="B138" s="220"/>
      <c r="C138" s="220"/>
      <c r="D138" s="220"/>
      <c r="E138" s="215"/>
      <c r="F138" s="262"/>
      <c r="G138" s="11"/>
      <c r="H138" s="11"/>
      <c r="I138" s="154"/>
      <c r="J138" s="154"/>
    </row>
    <row r="139" spans="1:10" ht="15">
      <c r="A139" s="220"/>
      <c r="B139" s="220"/>
      <c r="C139" s="220"/>
      <c r="D139" s="220"/>
      <c r="E139" s="215"/>
      <c r="F139" s="262"/>
      <c r="G139" s="262"/>
      <c r="H139" s="463"/>
      <c r="I139" s="154"/>
      <c r="J139" s="154"/>
    </row>
    <row r="140" spans="1:10" ht="15">
      <c r="A140" s="211"/>
      <c r="B140" s="211"/>
      <c r="C140" s="220"/>
      <c r="D140" s="220"/>
      <c r="E140" s="220"/>
      <c r="F140" s="211"/>
      <c r="G140" s="11"/>
      <c r="H140" s="11"/>
      <c r="I140" s="154"/>
      <c r="J140" s="154"/>
    </row>
    <row r="141" spans="1:8" ht="15">
      <c r="A141" s="211"/>
      <c r="B141" s="211"/>
      <c r="C141" s="211"/>
      <c r="D141" s="211"/>
      <c r="E141" s="211"/>
      <c r="F141" s="211"/>
      <c r="G141" s="11"/>
      <c r="H141" s="11"/>
    </row>
    <row r="142" spans="1:8" ht="15">
      <c r="A142" s="211"/>
      <c r="B142" s="211"/>
      <c r="C142" s="211"/>
      <c r="D142" s="211"/>
      <c r="E142" s="211"/>
      <c r="F142" s="211"/>
      <c r="G142" s="11"/>
      <c r="H142" s="11"/>
    </row>
    <row r="143" spans="1:8" ht="15">
      <c r="A143" s="211"/>
      <c r="B143" s="211"/>
      <c r="C143" s="211"/>
      <c r="D143" s="211"/>
      <c r="E143" s="211"/>
      <c r="F143" s="464"/>
      <c r="G143" s="11"/>
      <c r="H143" s="284"/>
    </row>
    <row r="144" spans="1:8" ht="15">
      <c r="A144" s="211"/>
      <c r="B144" s="211"/>
      <c r="C144" s="211"/>
      <c r="D144" s="211"/>
      <c r="E144" s="211"/>
      <c r="F144" s="211"/>
      <c r="G144" s="11"/>
      <c r="H144" s="11"/>
    </row>
    <row r="145" spans="1:8" ht="15">
      <c r="A145" s="211"/>
      <c r="B145" s="211"/>
      <c r="C145" s="211"/>
      <c r="D145" s="211"/>
      <c r="E145" s="211"/>
      <c r="F145" s="464"/>
      <c r="G145" s="11"/>
      <c r="H145" s="11"/>
    </row>
    <row r="146" spans="1:8" ht="15">
      <c r="A146" s="78"/>
      <c r="B146" s="78"/>
      <c r="C146" s="78"/>
      <c r="D146" s="78"/>
      <c r="E146" s="78"/>
      <c r="F146" s="78"/>
      <c r="G146" s="11"/>
      <c r="H146" s="11"/>
    </row>
    <row r="147" spans="1:8" ht="15">
      <c r="A147" s="78"/>
      <c r="B147" s="78"/>
      <c r="C147" s="78"/>
      <c r="D147" s="78"/>
      <c r="E147" s="78"/>
      <c r="F147" s="78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78"/>
      <c r="B149" s="78"/>
      <c r="C149" s="78"/>
      <c r="D149" s="78"/>
      <c r="E149" s="78"/>
      <c r="F149" s="78"/>
      <c r="G149" s="78"/>
      <c r="H149" s="11"/>
    </row>
    <row r="150" spans="1:8" ht="15">
      <c r="A150" s="78"/>
      <c r="B150" s="78"/>
      <c r="C150" s="78"/>
      <c r="D150" s="78"/>
      <c r="E150" s="78"/>
      <c r="F150" s="78"/>
      <c r="G150" s="78"/>
      <c r="H15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32"/>
  <sheetViews>
    <sheetView zoomScalePageLayoutView="0" workbookViewId="0" topLeftCell="A22">
      <selection activeCell="I6" sqref="I6"/>
    </sheetView>
  </sheetViews>
  <sheetFormatPr defaultColWidth="9.140625" defaultRowHeight="15"/>
  <cols>
    <col min="9" max="9" width="10.8515625" style="0" bestFit="1" customWidth="1"/>
  </cols>
  <sheetData>
    <row r="3" spans="1:9" ht="15">
      <c r="A3" s="125" t="s">
        <v>0</v>
      </c>
      <c r="I3" s="125" t="s">
        <v>0</v>
      </c>
    </row>
    <row r="4" spans="2:15" ht="15">
      <c r="B4" s="2"/>
      <c r="C4" s="1"/>
      <c r="D4" s="1"/>
      <c r="E4" s="1"/>
      <c r="F4" s="1"/>
      <c r="G4" s="1"/>
      <c r="J4" s="2" t="s">
        <v>264</v>
      </c>
      <c r="K4" s="1"/>
      <c r="L4" s="1"/>
      <c r="M4" s="1"/>
      <c r="N4" s="1"/>
      <c r="O4" s="1"/>
    </row>
    <row r="5" spans="1:15" ht="15.75">
      <c r="A5" s="4" t="s">
        <v>269</v>
      </c>
      <c r="B5" s="4"/>
      <c r="C5" s="5"/>
      <c r="D5" s="5"/>
      <c r="E5" s="5"/>
      <c r="F5" s="5"/>
      <c r="G5" s="5"/>
      <c r="I5" s="4" t="s">
        <v>265</v>
      </c>
      <c r="J5" s="4"/>
      <c r="K5" s="5"/>
      <c r="L5" s="5"/>
      <c r="M5" s="5"/>
      <c r="N5" s="5"/>
      <c r="O5" s="5"/>
    </row>
    <row r="6" spans="2:15" ht="15.75">
      <c r="B6" s="4" t="s">
        <v>268</v>
      </c>
      <c r="C6" s="5"/>
      <c r="D6" s="5"/>
      <c r="E6" s="5"/>
      <c r="F6" s="5"/>
      <c r="J6" s="4"/>
      <c r="K6" s="4" t="s">
        <v>266</v>
      </c>
      <c r="L6" s="5"/>
      <c r="M6" s="5"/>
      <c r="N6" s="5"/>
      <c r="O6" s="5"/>
    </row>
    <row r="7" spans="2:15" ht="16.5" thickBot="1">
      <c r="B7" s="5" t="s">
        <v>1</v>
      </c>
      <c r="C7" s="4"/>
      <c r="D7" s="4"/>
      <c r="E7" s="5"/>
      <c r="F7" s="5"/>
      <c r="G7" s="5"/>
      <c r="J7" s="5" t="s">
        <v>1</v>
      </c>
      <c r="K7" s="4"/>
      <c r="L7" s="4"/>
      <c r="M7" s="5"/>
      <c r="N7" s="5"/>
      <c r="O7" s="5"/>
    </row>
    <row r="8" spans="1:18" ht="15.75" thickBot="1">
      <c r="A8" s="6" t="s">
        <v>2</v>
      </c>
      <c r="B8" s="6"/>
      <c r="C8" s="7" t="s">
        <v>3</v>
      </c>
      <c r="D8" s="7"/>
      <c r="E8" s="7"/>
      <c r="F8" s="8"/>
      <c r="G8" s="8" t="s">
        <v>132</v>
      </c>
      <c r="H8" s="83" t="s">
        <v>128</v>
      </c>
      <c r="I8" s="6" t="s">
        <v>2</v>
      </c>
      <c r="J8" s="6"/>
      <c r="K8" s="7" t="s">
        <v>3</v>
      </c>
      <c r="L8" s="7"/>
      <c r="M8" s="7"/>
      <c r="N8" s="156"/>
      <c r="O8" s="156"/>
      <c r="P8" s="83" t="s">
        <v>267</v>
      </c>
      <c r="Q8" s="77"/>
      <c r="R8" s="77"/>
    </row>
    <row r="9" spans="1:18" ht="15">
      <c r="A9" s="9"/>
      <c r="B9" s="10"/>
      <c r="C9" s="11"/>
      <c r="D9" s="11"/>
      <c r="E9" s="11"/>
      <c r="F9" s="12"/>
      <c r="G9" s="13"/>
      <c r="H9" s="14"/>
      <c r="I9" s="9"/>
      <c r="J9" s="10"/>
      <c r="K9" s="11"/>
      <c r="L9" s="11"/>
      <c r="M9" s="11"/>
      <c r="N9" s="74"/>
      <c r="O9" s="74"/>
      <c r="P9" s="14"/>
      <c r="Q9" s="74"/>
      <c r="R9" s="74"/>
    </row>
    <row r="10" spans="1:18" ht="15">
      <c r="A10" s="15" t="s">
        <v>4</v>
      </c>
      <c r="B10" s="16" t="s">
        <v>5</v>
      </c>
      <c r="C10" s="17"/>
      <c r="D10" s="17"/>
      <c r="E10" s="17"/>
      <c r="F10" s="18"/>
      <c r="G10" s="19">
        <f>G11+G12+G13</f>
        <v>466545</v>
      </c>
      <c r="H10" s="19">
        <f>H11+H12+H13</f>
        <v>466545</v>
      </c>
      <c r="I10" s="15" t="s">
        <v>4</v>
      </c>
      <c r="J10" s="16" t="s">
        <v>5</v>
      </c>
      <c r="K10" s="17"/>
      <c r="L10" s="17"/>
      <c r="M10" s="17"/>
      <c r="N10" s="157"/>
      <c r="O10" s="157"/>
      <c r="P10" s="19">
        <f>P11+P12+P13</f>
        <v>223195</v>
      </c>
      <c r="Q10" s="75"/>
      <c r="R10" s="75"/>
    </row>
    <row r="11" spans="1:18" ht="15">
      <c r="A11" s="20" t="s">
        <v>6</v>
      </c>
      <c r="B11" s="21" t="s">
        <v>7</v>
      </c>
      <c r="C11" s="21"/>
      <c r="D11" s="21"/>
      <c r="E11" s="21"/>
      <c r="F11" s="22"/>
      <c r="G11" s="23">
        <v>372647</v>
      </c>
      <c r="H11" s="23">
        <v>372647</v>
      </c>
      <c r="I11" s="20" t="s">
        <v>6</v>
      </c>
      <c r="J11" s="21" t="s">
        <v>7</v>
      </c>
      <c r="K11" s="21"/>
      <c r="L11" s="21"/>
      <c r="M11" s="21"/>
      <c r="N11" s="158"/>
      <c r="O11" s="158"/>
      <c r="P11" s="23">
        <v>145405</v>
      </c>
      <c r="Q11" s="158"/>
      <c r="R11" s="158"/>
    </row>
    <row r="12" spans="1:18" ht="15">
      <c r="A12" s="24" t="s">
        <v>8</v>
      </c>
      <c r="B12" s="25" t="s">
        <v>9</v>
      </c>
      <c r="C12" s="25"/>
      <c r="D12" s="25"/>
      <c r="E12" s="25"/>
      <c r="F12" s="26"/>
      <c r="G12" s="27">
        <v>38434</v>
      </c>
      <c r="H12" s="27">
        <v>38434</v>
      </c>
      <c r="I12" s="24" t="s">
        <v>8</v>
      </c>
      <c r="J12" s="25" t="s">
        <v>9</v>
      </c>
      <c r="K12" s="25"/>
      <c r="L12" s="25"/>
      <c r="M12" s="25"/>
      <c r="N12" s="159"/>
      <c r="O12" s="159"/>
      <c r="P12" s="27">
        <v>34948</v>
      </c>
      <c r="Q12" s="158"/>
      <c r="R12" s="158"/>
    </row>
    <row r="13" spans="1:18" ht="15">
      <c r="A13" s="20" t="s">
        <v>10</v>
      </c>
      <c r="B13" s="25" t="s">
        <v>11</v>
      </c>
      <c r="C13" s="25"/>
      <c r="D13" s="25"/>
      <c r="E13" s="25"/>
      <c r="F13" s="26"/>
      <c r="G13" s="23">
        <v>55464</v>
      </c>
      <c r="H13" s="23">
        <v>55464</v>
      </c>
      <c r="I13" s="20" t="s">
        <v>10</v>
      </c>
      <c r="J13" s="25" t="s">
        <v>11</v>
      </c>
      <c r="K13" s="25"/>
      <c r="L13" s="25"/>
      <c r="M13" s="25"/>
      <c r="N13" s="159"/>
      <c r="O13" s="158"/>
      <c r="P13" s="23">
        <v>42842</v>
      </c>
      <c r="Q13" s="158"/>
      <c r="R13" s="158"/>
    </row>
    <row r="14" spans="1:18" ht="15">
      <c r="A14" s="28" t="s">
        <v>12</v>
      </c>
      <c r="B14" s="29" t="s">
        <v>13</v>
      </c>
      <c r="C14" s="30"/>
      <c r="D14" s="30"/>
      <c r="E14" s="30"/>
      <c r="F14" s="31"/>
      <c r="G14" s="32">
        <f>G15+G17+G18+G16</f>
        <v>32527</v>
      </c>
      <c r="H14" s="32">
        <f>H15+H17+H18+H16</f>
        <v>32527</v>
      </c>
      <c r="I14" s="28" t="s">
        <v>12</v>
      </c>
      <c r="J14" s="29" t="s">
        <v>13</v>
      </c>
      <c r="K14" s="30"/>
      <c r="L14" s="30"/>
      <c r="M14" s="30"/>
      <c r="N14" s="160"/>
      <c r="O14" s="161"/>
      <c r="P14" s="32">
        <f>P15+P17+P18+P16</f>
        <v>30291</v>
      </c>
      <c r="Q14" s="75"/>
      <c r="R14" s="75"/>
    </row>
    <row r="15" spans="1:18" ht="15">
      <c r="A15" s="24" t="s">
        <v>14</v>
      </c>
      <c r="B15" s="25" t="s">
        <v>15</v>
      </c>
      <c r="C15" s="25"/>
      <c r="D15" s="25"/>
      <c r="E15" s="25"/>
      <c r="F15" s="26"/>
      <c r="G15" s="27">
        <v>15889</v>
      </c>
      <c r="H15" s="27">
        <v>15889</v>
      </c>
      <c r="I15" s="24" t="s">
        <v>14</v>
      </c>
      <c r="J15" s="25" t="s">
        <v>15</v>
      </c>
      <c r="K15" s="25"/>
      <c r="L15" s="25"/>
      <c r="M15" s="25"/>
      <c r="N15" s="159"/>
      <c r="O15" s="158"/>
      <c r="P15" s="27">
        <v>13054</v>
      </c>
      <c r="Q15" s="158"/>
      <c r="R15" s="158"/>
    </row>
    <row r="16" spans="1:18" ht="15">
      <c r="A16" s="20" t="s">
        <v>16</v>
      </c>
      <c r="B16" s="25" t="s">
        <v>17</v>
      </c>
      <c r="C16" s="25"/>
      <c r="D16" s="25"/>
      <c r="E16" s="25"/>
      <c r="F16" s="33"/>
      <c r="G16" s="20">
        <v>1576</v>
      </c>
      <c r="H16" s="20">
        <v>1576</v>
      </c>
      <c r="I16" s="20" t="s">
        <v>16</v>
      </c>
      <c r="J16" s="25" t="s">
        <v>17</v>
      </c>
      <c r="K16" s="25"/>
      <c r="L16" s="25"/>
      <c r="M16" s="25"/>
      <c r="N16" s="25"/>
      <c r="O16" s="25"/>
      <c r="P16" s="20">
        <v>1461</v>
      </c>
      <c r="Q16" s="21"/>
      <c r="R16" s="21"/>
    </row>
    <row r="17" spans="1:18" ht="15">
      <c r="A17" s="20" t="s">
        <v>18</v>
      </c>
      <c r="B17" s="25" t="s">
        <v>19</v>
      </c>
      <c r="C17" s="25"/>
      <c r="D17" s="25"/>
      <c r="E17" s="25"/>
      <c r="F17" s="26"/>
      <c r="G17" s="23">
        <v>8992</v>
      </c>
      <c r="H17" s="23">
        <v>8992</v>
      </c>
      <c r="I17" s="20" t="s">
        <v>18</v>
      </c>
      <c r="J17" s="25" t="s">
        <v>19</v>
      </c>
      <c r="K17" s="25"/>
      <c r="L17" s="25"/>
      <c r="M17" s="25"/>
      <c r="N17" s="159"/>
      <c r="O17" s="158"/>
      <c r="P17" s="23">
        <v>10330</v>
      </c>
      <c r="Q17" s="158"/>
      <c r="R17" s="158"/>
    </row>
    <row r="18" spans="1:18" ht="15">
      <c r="A18" s="20" t="s">
        <v>20</v>
      </c>
      <c r="B18" s="25" t="s">
        <v>21</v>
      </c>
      <c r="C18" s="25"/>
      <c r="D18" s="25"/>
      <c r="E18" s="25"/>
      <c r="F18" s="26"/>
      <c r="G18" s="23">
        <v>6070</v>
      </c>
      <c r="H18" s="23">
        <v>6070</v>
      </c>
      <c r="I18" s="20" t="s">
        <v>20</v>
      </c>
      <c r="J18" s="25" t="s">
        <v>21</v>
      </c>
      <c r="K18" s="25"/>
      <c r="L18" s="25"/>
      <c r="M18" s="25"/>
      <c r="N18" s="159"/>
      <c r="O18" s="159"/>
      <c r="P18" s="23">
        <v>5446</v>
      </c>
      <c r="Q18" s="158"/>
      <c r="R18" s="158"/>
    </row>
    <row r="19" spans="1:18" ht="15">
      <c r="A19" s="34" t="s">
        <v>22</v>
      </c>
      <c r="B19" s="35" t="s">
        <v>23</v>
      </c>
      <c r="C19" s="35"/>
      <c r="D19" s="35"/>
      <c r="E19" s="35"/>
      <c r="F19" s="36"/>
      <c r="G19" s="37">
        <f>G20+G21+G23+G24</f>
        <v>49217</v>
      </c>
      <c r="H19" s="37">
        <f>H20+H21+H23+H24</f>
        <v>49217</v>
      </c>
      <c r="I19" s="34" t="s">
        <v>22</v>
      </c>
      <c r="J19" s="35" t="s">
        <v>23</v>
      </c>
      <c r="K19" s="35"/>
      <c r="L19" s="35"/>
      <c r="M19" s="35"/>
      <c r="N19" s="162"/>
      <c r="O19" s="163"/>
      <c r="P19" s="37">
        <f>P20+P21+P22+P23+P24</f>
        <v>219725</v>
      </c>
      <c r="Q19" s="526"/>
      <c r="R19" s="526"/>
    </row>
    <row r="20" spans="1:18" ht="15">
      <c r="A20" s="20" t="s">
        <v>24</v>
      </c>
      <c r="B20" s="25" t="s">
        <v>25</v>
      </c>
      <c r="C20" s="25"/>
      <c r="D20" s="25"/>
      <c r="E20" s="25"/>
      <c r="F20" s="26"/>
      <c r="G20" s="23">
        <v>12768</v>
      </c>
      <c r="H20" s="23">
        <v>12768</v>
      </c>
      <c r="I20" s="20" t="s">
        <v>24</v>
      </c>
      <c r="J20" s="25" t="s">
        <v>25</v>
      </c>
      <c r="K20" s="25"/>
      <c r="L20" s="25"/>
      <c r="M20" s="25"/>
      <c r="N20" s="159"/>
      <c r="O20" s="158"/>
      <c r="P20" s="23">
        <v>29541</v>
      </c>
      <c r="Q20" s="158"/>
      <c r="R20" s="158"/>
    </row>
    <row r="21" spans="1:18" ht="15">
      <c r="A21" s="24" t="s">
        <v>27</v>
      </c>
      <c r="B21" s="25" t="s">
        <v>28</v>
      </c>
      <c r="C21" s="25"/>
      <c r="D21" s="25"/>
      <c r="E21" s="25"/>
      <c r="F21" s="26"/>
      <c r="G21" s="27">
        <v>12075</v>
      </c>
      <c r="H21" s="27">
        <v>12075</v>
      </c>
      <c r="I21" s="24" t="s">
        <v>27</v>
      </c>
      <c r="J21" s="25" t="s">
        <v>28</v>
      </c>
      <c r="K21" s="25"/>
      <c r="L21" s="25"/>
      <c r="M21" s="25"/>
      <c r="N21" s="159"/>
      <c r="O21" s="159"/>
      <c r="P21" s="27">
        <v>12991</v>
      </c>
      <c r="Q21" s="158"/>
      <c r="R21" s="158"/>
    </row>
    <row r="22" spans="1:18" ht="15">
      <c r="A22" s="20" t="s">
        <v>29</v>
      </c>
      <c r="B22" s="21" t="s">
        <v>30</v>
      </c>
      <c r="C22" s="21"/>
      <c r="D22" s="21"/>
      <c r="E22" s="21"/>
      <c r="F22" s="22"/>
      <c r="G22" s="23"/>
      <c r="H22" s="23"/>
      <c r="I22" s="20" t="s">
        <v>29</v>
      </c>
      <c r="J22" s="21" t="s">
        <v>30</v>
      </c>
      <c r="K22" s="21"/>
      <c r="L22" s="21"/>
      <c r="M22" s="21"/>
      <c r="N22" s="158"/>
      <c r="O22" s="158"/>
      <c r="P22" s="23">
        <v>84355</v>
      </c>
      <c r="Q22" s="158"/>
      <c r="R22" s="158"/>
    </row>
    <row r="23" spans="1:18" ht="15">
      <c r="A23" s="20" t="s">
        <v>31</v>
      </c>
      <c r="B23" s="25" t="s">
        <v>32</v>
      </c>
      <c r="C23" s="25"/>
      <c r="D23" s="25"/>
      <c r="E23" s="25"/>
      <c r="F23" s="26"/>
      <c r="G23" s="23">
        <v>12205</v>
      </c>
      <c r="H23" s="23">
        <v>12205</v>
      </c>
      <c r="I23" s="20" t="s">
        <v>31</v>
      </c>
      <c r="J23" s="25" t="s">
        <v>32</v>
      </c>
      <c r="K23" s="25"/>
      <c r="L23" s="25"/>
      <c r="M23" s="25"/>
      <c r="N23" s="159"/>
      <c r="O23" s="159"/>
      <c r="P23" s="23">
        <v>81980</v>
      </c>
      <c r="Q23" s="158"/>
      <c r="R23" s="158"/>
    </row>
    <row r="24" spans="1:18" ht="15">
      <c r="A24" s="20" t="s">
        <v>33</v>
      </c>
      <c r="B24" s="21" t="s">
        <v>34</v>
      </c>
      <c r="C24" s="21"/>
      <c r="D24" s="21"/>
      <c r="E24" s="21"/>
      <c r="F24" s="22"/>
      <c r="G24" s="23">
        <v>12169</v>
      </c>
      <c r="H24" s="23">
        <v>12169</v>
      </c>
      <c r="I24" s="20" t="s">
        <v>33</v>
      </c>
      <c r="J24" s="21" t="s">
        <v>34</v>
      </c>
      <c r="K24" s="21"/>
      <c r="L24" s="21"/>
      <c r="M24" s="21"/>
      <c r="N24" s="158"/>
      <c r="O24" s="158"/>
      <c r="P24" s="23">
        <v>10858</v>
      </c>
      <c r="Q24" s="158"/>
      <c r="R24" s="158"/>
    </row>
    <row r="25" spans="1:18" ht="15">
      <c r="A25" s="38" t="s">
        <v>35</v>
      </c>
      <c r="B25" s="39" t="s">
        <v>36</v>
      </c>
      <c r="C25" s="40"/>
      <c r="D25" s="40"/>
      <c r="E25" s="40"/>
      <c r="F25" s="41"/>
      <c r="G25" s="42">
        <f>G26+G27</f>
        <v>207557</v>
      </c>
      <c r="H25" s="42">
        <f>H26+H27</f>
        <v>207557</v>
      </c>
      <c r="I25" s="38" t="s">
        <v>35</v>
      </c>
      <c r="J25" s="39" t="s">
        <v>36</v>
      </c>
      <c r="K25" s="40"/>
      <c r="L25" s="40"/>
      <c r="M25" s="40"/>
      <c r="N25" s="164"/>
      <c r="O25" s="165"/>
      <c r="P25" s="42">
        <f>P26+P27</f>
        <v>378258</v>
      </c>
      <c r="Q25" s="527"/>
      <c r="R25" s="527"/>
    </row>
    <row r="26" spans="1:18" ht="15">
      <c r="A26" s="24" t="s">
        <v>37</v>
      </c>
      <c r="B26" s="21" t="s">
        <v>38</v>
      </c>
      <c r="C26" s="21"/>
      <c r="D26" s="21"/>
      <c r="E26" s="21"/>
      <c r="F26" s="22"/>
      <c r="G26" s="27">
        <v>46586</v>
      </c>
      <c r="H26" s="27">
        <v>46586</v>
      </c>
      <c r="I26" s="24" t="s">
        <v>37</v>
      </c>
      <c r="J26" s="21" t="s">
        <v>38</v>
      </c>
      <c r="K26" s="21"/>
      <c r="L26" s="21"/>
      <c r="M26" s="21"/>
      <c r="N26" s="158"/>
      <c r="O26" s="158"/>
      <c r="P26" s="27">
        <v>43721</v>
      </c>
      <c r="Q26" s="158"/>
      <c r="R26" s="158"/>
    </row>
    <row r="27" spans="1:18" ht="15">
      <c r="A27" s="20" t="s">
        <v>39</v>
      </c>
      <c r="B27" s="25" t="s">
        <v>40</v>
      </c>
      <c r="C27" s="25"/>
      <c r="D27" s="25"/>
      <c r="E27" s="25"/>
      <c r="F27" s="26"/>
      <c r="G27" s="23">
        <v>160971</v>
      </c>
      <c r="H27" s="23">
        <v>160971</v>
      </c>
      <c r="I27" s="20" t="s">
        <v>39</v>
      </c>
      <c r="J27" s="25" t="s">
        <v>40</v>
      </c>
      <c r="K27" s="25"/>
      <c r="L27" s="25"/>
      <c r="M27" s="25"/>
      <c r="N27" s="159"/>
      <c r="O27" s="159"/>
      <c r="P27" s="23">
        <v>334537</v>
      </c>
      <c r="Q27" s="158"/>
      <c r="R27" s="158"/>
    </row>
    <row r="28" spans="1:18" ht="15">
      <c r="A28" s="43" t="s">
        <v>41</v>
      </c>
      <c r="B28" s="44" t="s">
        <v>42</v>
      </c>
      <c r="C28" s="44"/>
      <c r="D28" s="44"/>
      <c r="E28" s="44"/>
      <c r="F28" s="45"/>
      <c r="G28" s="46">
        <f>G29</f>
        <v>1575</v>
      </c>
      <c r="H28" s="46">
        <f>H29</f>
        <v>1575</v>
      </c>
      <c r="I28" s="43" t="s">
        <v>41</v>
      </c>
      <c r="J28" s="44" t="s">
        <v>42</v>
      </c>
      <c r="K28" s="44"/>
      <c r="L28" s="44"/>
      <c r="M28" s="44"/>
      <c r="N28" s="166"/>
      <c r="O28" s="167"/>
      <c r="P28" s="46">
        <f>P29</f>
        <v>2204</v>
      </c>
      <c r="Q28" s="526"/>
      <c r="R28" s="526"/>
    </row>
    <row r="29" spans="1:18" ht="15">
      <c r="A29" s="20" t="s">
        <v>43</v>
      </c>
      <c r="B29" s="25" t="s">
        <v>44</v>
      </c>
      <c r="C29" s="25"/>
      <c r="D29" s="25"/>
      <c r="E29" s="25"/>
      <c r="F29" s="26"/>
      <c r="G29" s="23">
        <v>1575</v>
      </c>
      <c r="H29" s="23">
        <v>1575</v>
      </c>
      <c r="I29" s="20" t="s">
        <v>43</v>
      </c>
      <c r="J29" s="25" t="s">
        <v>44</v>
      </c>
      <c r="K29" s="25"/>
      <c r="L29" s="25"/>
      <c r="M29" s="25"/>
      <c r="N29" s="159"/>
      <c r="O29" s="159"/>
      <c r="P29" s="23">
        <v>2204</v>
      </c>
      <c r="Q29" s="158"/>
      <c r="R29" s="158"/>
    </row>
    <row r="30" spans="1:18" ht="15">
      <c r="A30" s="15" t="s">
        <v>45</v>
      </c>
      <c r="B30" s="47" t="s">
        <v>46</v>
      </c>
      <c r="C30" s="47"/>
      <c r="D30" s="47"/>
      <c r="E30" s="47"/>
      <c r="F30" s="48"/>
      <c r="G30" s="49">
        <f>G31+G32</f>
        <v>143361</v>
      </c>
      <c r="H30" s="49">
        <f>H31+H32</f>
        <v>143361</v>
      </c>
      <c r="I30" s="15" t="s">
        <v>45</v>
      </c>
      <c r="J30" s="47" t="s">
        <v>46</v>
      </c>
      <c r="K30" s="47"/>
      <c r="L30" s="47"/>
      <c r="M30" s="47"/>
      <c r="N30" s="168"/>
      <c r="O30" s="168"/>
      <c r="P30" s="49">
        <f>P31+P32</f>
        <v>203593</v>
      </c>
      <c r="Q30" s="526"/>
      <c r="R30" s="526"/>
    </row>
    <row r="31" spans="1:18" ht="15">
      <c r="A31" s="20" t="s">
        <v>47</v>
      </c>
      <c r="B31" s="25" t="s">
        <v>48</v>
      </c>
      <c r="C31" s="25"/>
      <c r="D31" s="25"/>
      <c r="E31" s="25"/>
      <c r="F31" s="33"/>
      <c r="G31" s="20">
        <v>15760</v>
      </c>
      <c r="H31" s="20">
        <v>15760</v>
      </c>
      <c r="I31" s="20" t="s">
        <v>47</v>
      </c>
      <c r="J31" s="25" t="s">
        <v>48</v>
      </c>
      <c r="K31" s="25"/>
      <c r="L31" s="25"/>
      <c r="M31" s="25"/>
      <c r="N31" s="25"/>
      <c r="O31" s="25"/>
      <c r="P31" s="20">
        <v>28204</v>
      </c>
      <c r="Q31" s="21"/>
      <c r="R31" s="21"/>
    </row>
    <row r="32" spans="1:18" ht="15">
      <c r="A32" s="24" t="s">
        <v>49</v>
      </c>
      <c r="B32" s="21" t="s">
        <v>50</v>
      </c>
      <c r="C32" s="21"/>
      <c r="D32" s="21"/>
      <c r="E32" s="21"/>
      <c r="F32" s="50"/>
      <c r="G32" s="24">
        <v>127601</v>
      </c>
      <c r="H32" s="24">
        <v>127601</v>
      </c>
      <c r="I32" s="24" t="s">
        <v>49</v>
      </c>
      <c r="J32" s="21" t="s">
        <v>50</v>
      </c>
      <c r="K32" s="21"/>
      <c r="L32" s="21"/>
      <c r="M32" s="21"/>
      <c r="N32" s="21"/>
      <c r="O32" s="21"/>
      <c r="P32" s="24">
        <v>175389</v>
      </c>
      <c r="Q32" s="21"/>
      <c r="R32" s="21"/>
    </row>
    <row r="33" spans="1:18" ht="15">
      <c r="A33" s="28" t="s">
        <v>51</v>
      </c>
      <c r="B33" s="51" t="s">
        <v>52</v>
      </c>
      <c r="C33" s="51"/>
      <c r="D33" s="52"/>
      <c r="E33" s="52"/>
      <c r="F33" s="53"/>
      <c r="G33" s="28">
        <f>G34+G35+G36</f>
        <v>442579</v>
      </c>
      <c r="H33" s="28">
        <f>H34+H35+H36</f>
        <v>442579</v>
      </c>
      <c r="I33" s="28" t="s">
        <v>51</v>
      </c>
      <c r="J33" s="51" t="s">
        <v>52</v>
      </c>
      <c r="K33" s="51"/>
      <c r="L33" s="52"/>
      <c r="M33" s="52"/>
      <c r="N33" s="51"/>
      <c r="O33" s="51"/>
      <c r="P33" s="28">
        <f>P34+P35+P36</f>
        <v>587711</v>
      </c>
      <c r="Q33" s="10"/>
      <c r="R33" s="10"/>
    </row>
    <row r="34" spans="1:18" ht="15">
      <c r="A34" s="54" t="s">
        <v>53</v>
      </c>
      <c r="B34" s="55" t="s">
        <v>54</v>
      </c>
      <c r="C34" s="55"/>
      <c r="D34" s="55"/>
      <c r="E34" s="55"/>
      <c r="F34" s="56"/>
      <c r="G34" s="54">
        <v>169075</v>
      </c>
      <c r="H34" s="54">
        <v>169075</v>
      </c>
      <c r="I34" s="54" t="s">
        <v>53</v>
      </c>
      <c r="J34" s="55" t="s">
        <v>54</v>
      </c>
      <c r="K34" s="55"/>
      <c r="L34" s="55"/>
      <c r="M34" s="55"/>
      <c r="N34" s="55"/>
      <c r="O34" s="21"/>
      <c r="P34" s="54">
        <v>171159</v>
      </c>
      <c r="Q34" s="21"/>
      <c r="R34" s="21"/>
    </row>
    <row r="35" spans="1:18" ht="15">
      <c r="A35" s="20" t="s">
        <v>55</v>
      </c>
      <c r="B35" s="25" t="s">
        <v>56</v>
      </c>
      <c r="C35" s="25"/>
      <c r="D35" s="25"/>
      <c r="E35" s="25"/>
      <c r="F35" s="33"/>
      <c r="G35" s="20">
        <v>199473</v>
      </c>
      <c r="H35" s="20">
        <v>199473</v>
      </c>
      <c r="I35" s="20" t="s">
        <v>55</v>
      </c>
      <c r="J35" s="25" t="s">
        <v>56</v>
      </c>
      <c r="K35" s="25"/>
      <c r="L35" s="25"/>
      <c r="M35" s="25"/>
      <c r="N35" s="25"/>
      <c r="O35" s="25"/>
      <c r="P35" s="20">
        <v>355340</v>
      </c>
      <c r="Q35" s="21"/>
      <c r="R35" s="21"/>
    </row>
    <row r="36" spans="1:18" ht="15">
      <c r="A36" s="54" t="s">
        <v>57</v>
      </c>
      <c r="B36" s="55" t="s">
        <v>58</v>
      </c>
      <c r="C36" s="55"/>
      <c r="D36" s="55"/>
      <c r="E36" s="55"/>
      <c r="F36" s="56"/>
      <c r="G36" s="54">
        <v>74031</v>
      </c>
      <c r="H36" s="54">
        <v>74031</v>
      </c>
      <c r="I36" s="54" t="s">
        <v>57</v>
      </c>
      <c r="J36" s="55" t="s">
        <v>58</v>
      </c>
      <c r="K36" s="55"/>
      <c r="L36" s="55"/>
      <c r="M36" s="55"/>
      <c r="N36" s="55"/>
      <c r="O36" s="55"/>
      <c r="P36" s="54">
        <v>61212</v>
      </c>
      <c r="Q36" s="21"/>
      <c r="R36" s="21"/>
    </row>
    <row r="37" spans="1:18" ht="15.75" thickBot="1">
      <c r="A37" s="524" t="s">
        <v>240</v>
      </c>
      <c r="B37" s="525" t="s">
        <v>241</v>
      </c>
      <c r="C37" s="522"/>
      <c r="D37" s="522"/>
      <c r="E37" s="522"/>
      <c r="F37" s="523"/>
      <c r="G37" s="524">
        <v>53614</v>
      </c>
      <c r="H37" s="524">
        <v>53614</v>
      </c>
      <c r="I37" s="524" t="s">
        <v>240</v>
      </c>
      <c r="J37" s="525" t="s">
        <v>241</v>
      </c>
      <c r="K37" s="522"/>
      <c r="L37" s="522"/>
      <c r="M37" s="522"/>
      <c r="N37" s="522"/>
      <c r="O37" s="525"/>
      <c r="P37" s="524">
        <v>57682</v>
      </c>
      <c r="Q37" s="528"/>
      <c r="R37" s="528"/>
    </row>
    <row r="38" spans="1:18" ht="15">
      <c r="A38" s="57"/>
      <c r="B38" s="58"/>
      <c r="C38" s="58"/>
      <c r="D38" s="58"/>
      <c r="E38" s="58"/>
      <c r="F38" s="59"/>
      <c r="G38" s="60"/>
      <c r="H38" s="60"/>
      <c r="I38" s="170"/>
      <c r="J38" s="171"/>
      <c r="K38" s="171"/>
      <c r="L38" s="171"/>
      <c r="M38" s="171"/>
      <c r="N38" s="171"/>
      <c r="O38" s="58"/>
      <c r="P38" s="172"/>
      <c r="Q38" s="11"/>
      <c r="R38" s="11"/>
    </row>
    <row r="39" spans="1:18" ht="15">
      <c r="A39" s="57"/>
      <c r="B39" s="58"/>
      <c r="C39" s="58"/>
      <c r="D39" s="61" t="s">
        <v>59</v>
      </c>
      <c r="E39" s="58"/>
      <c r="F39" s="62"/>
      <c r="G39" s="63">
        <f>G10+G14+G19+G25+G28+G30+G33+G37</f>
        <v>1396975</v>
      </c>
      <c r="H39" s="63">
        <f>H10+H14+H19+H25+H28+H30+H33+H37</f>
        <v>1396975</v>
      </c>
      <c r="I39" s="57"/>
      <c r="J39" s="58"/>
      <c r="K39" s="58"/>
      <c r="L39" s="61" t="s">
        <v>59</v>
      </c>
      <c r="M39" s="58"/>
      <c r="N39" s="173"/>
      <c r="O39" s="173"/>
      <c r="P39" s="63">
        <f>P10+P14+P19+P25+P28+P30+P33+P37</f>
        <v>1702659</v>
      </c>
      <c r="Q39" s="73"/>
      <c r="R39" s="73"/>
    </row>
    <row r="40" spans="1:18" ht="15">
      <c r="A40" s="64"/>
      <c r="B40" s="65" t="s">
        <v>60</v>
      </c>
      <c r="C40" s="65"/>
      <c r="D40" s="65"/>
      <c r="E40" s="65"/>
      <c r="F40" s="66"/>
      <c r="G40" s="67">
        <v>6671</v>
      </c>
      <c r="H40" s="67">
        <v>6671</v>
      </c>
      <c r="I40" s="64"/>
      <c r="J40" s="65" t="s">
        <v>60</v>
      </c>
      <c r="K40" s="65"/>
      <c r="L40" s="65"/>
      <c r="M40" s="65"/>
      <c r="N40" s="65"/>
      <c r="O40" s="174"/>
      <c r="P40" s="67"/>
      <c r="Q40" s="73"/>
      <c r="R40" s="73"/>
    </row>
    <row r="41" spans="1:18" ht="15">
      <c r="A41" s="57"/>
      <c r="B41" s="58"/>
      <c r="C41" s="61" t="s">
        <v>61</v>
      </c>
      <c r="D41" s="61"/>
      <c r="E41" s="61"/>
      <c r="F41" s="62"/>
      <c r="G41" s="63">
        <f>SUM(G39:G40)</f>
        <v>1403646</v>
      </c>
      <c r="H41" s="63">
        <f>SUM(H39:H40)</f>
        <v>1403646</v>
      </c>
      <c r="I41" s="57"/>
      <c r="J41" s="58"/>
      <c r="K41" s="61" t="s">
        <v>61</v>
      </c>
      <c r="L41" s="61"/>
      <c r="M41" s="61"/>
      <c r="N41" s="173"/>
      <c r="O41" s="173"/>
      <c r="P41" s="63">
        <f>SUM(P39:P40)</f>
        <v>1702659</v>
      </c>
      <c r="Q41" s="73"/>
      <c r="R41" s="73"/>
    </row>
    <row r="42" spans="1:18" ht="15.75" thickBot="1">
      <c r="A42" s="68"/>
      <c r="B42" s="69"/>
      <c r="C42" s="69"/>
      <c r="D42" s="69"/>
      <c r="E42" s="69"/>
      <c r="F42" s="70"/>
      <c r="G42" s="71"/>
      <c r="H42" s="71"/>
      <c r="I42" s="68"/>
      <c r="J42" s="69"/>
      <c r="K42" s="69"/>
      <c r="L42" s="69"/>
      <c r="M42" s="69"/>
      <c r="N42" s="69"/>
      <c r="O42" s="69"/>
      <c r="P42" s="71"/>
      <c r="Q42" s="11"/>
      <c r="R42" s="11"/>
    </row>
    <row r="43" spans="1:18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5" spans="1:18" ht="15">
      <c r="A45" s="1" t="s">
        <v>270</v>
      </c>
      <c r="B45" s="1"/>
      <c r="C45" s="1"/>
      <c r="D45" s="1"/>
      <c r="E45" s="1"/>
      <c r="F45" s="1"/>
      <c r="G45" s="1"/>
      <c r="H45" s="1"/>
      <c r="I45" s="1" t="s">
        <v>271</v>
      </c>
      <c r="J45" s="1"/>
      <c r="K45" s="1"/>
      <c r="L45" s="1"/>
      <c r="M45" s="1"/>
      <c r="N45" s="1"/>
      <c r="O45" s="1"/>
      <c r="P45" s="1"/>
      <c r="Q45" s="1"/>
      <c r="R45" s="1"/>
    </row>
    <row r="47" ht="15">
      <c r="M47" s="72"/>
    </row>
    <row r="48" ht="15">
      <c r="M48" s="72"/>
    </row>
    <row r="49" spans="11:18" ht="15">
      <c r="K49" s="1"/>
      <c r="L49" s="1"/>
      <c r="M49" s="1"/>
      <c r="N49" s="1"/>
      <c r="O49" s="1"/>
      <c r="P49" s="1"/>
      <c r="Q49" s="1"/>
      <c r="R49" s="1"/>
    </row>
    <row r="50" ht="15">
      <c r="M50" s="73"/>
    </row>
    <row r="51" spans="1:12" ht="15">
      <c r="A51" s="125"/>
      <c r="B51" s="2"/>
      <c r="C51" s="1"/>
      <c r="J51" s="125"/>
      <c r="K51" s="2"/>
      <c r="L51" s="1"/>
    </row>
    <row r="52" spans="1:17" ht="15">
      <c r="A52" s="79"/>
      <c r="B52" s="11"/>
      <c r="K52" s="2"/>
      <c r="L52" s="11"/>
      <c r="M52" s="11"/>
      <c r="N52" s="11"/>
      <c r="O52" s="11"/>
      <c r="P52" s="11"/>
      <c r="Q52" s="11"/>
    </row>
    <row r="53" spans="1:17" ht="15">
      <c r="A53" s="125"/>
      <c r="B53" s="2"/>
      <c r="C53" s="1"/>
      <c r="K53" s="2"/>
      <c r="L53" s="11"/>
      <c r="M53" s="11"/>
      <c r="N53" s="11"/>
      <c r="O53" s="11"/>
      <c r="P53" s="11"/>
      <c r="Q53" s="11"/>
    </row>
    <row r="54" spans="1:11" ht="15">
      <c r="A54" s="125" t="s">
        <v>62</v>
      </c>
      <c r="B54" s="2"/>
      <c r="C54" s="1"/>
      <c r="I54" s="125" t="s">
        <v>62</v>
      </c>
      <c r="J54" s="2"/>
      <c r="K54" s="1"/>
    </row>
    <row r="55" spans="2:16" ht="15">
      <c r="B55" s="2"/>
      <c r="C55" s="11"/>
      <c r="D55" s="11"/>
      <c r="E55" s="11"/>
      <c r="F55" s="11"/>
      <c r="G55" s="11"/>
      <c r="H55" s="11"/>
      <c r="J55" s="2"/>
      <c r="K55" s="11"/>
      <c r="L55" s="11"/>
      <c r="M55" s="11"/>
      <c r="N55" s="11"/>
      <c r="O55" s="11"/>
      <c r="P55" s="11"/>
    </row>
    <row r="56" spans="2:17" ht="15">
      <c r="B56" s="2"/>
      <c r="C56" s="11"/>
      <c r="D56" s="11"/>
      <c r="E56" s="11"/>
      <c r="F56" s="11"/>
      <c r="G56" s="11"/>
      <c r="H56" s="11"/>
      <c r="J56" s="2" t="s">
        <v>286</v>
      </c>
      <c r="K56" s="11"/>
      <c r="L56" s="11"/>
      <c r="M56" s="11"/>
      <c r="N56" s="11"/>
      <c r="O56" s="11"/>
      <c r="P56" s="11"/>
      <c r="Q56" s="11"/>
    </row>
    <row r="57" spans="1:17" ht="15.75">
      <c r="A57" s="78"/>
      <c r="B57" s="2"/>
      <c r="C57" s="4" t="s">
        <v>272</v>
      </c>
      <c r="D57" s="5"/>
      <c r="E57" s="5"/>
      <c r="F57" s="5"/>
      <c r="G57" s="5"/>
      <c r="I57" s="78"/>
      <c r="J57" s="2"/>
      <c r="K57" s="4" t="s">
        <v>285</v>
      </c>
      <c r="L57" s="5"/>
      <c r="M57" s="5"/>
      <c r="N57" s="5"/>
      <c r="O57" s="5"/>
      <c r="Q57" s="77"/>
    </row>
    <row r="58" spans="1:17" ht="15.75">
      <c r="A58" s="11"/>
      <c r="B58" s="11"/>
      <c r="C58" s="5" t="s">
        <v>1</v>
      </c>
      <c r="D58" s="4" t="s">
        <v>273</v>
      </c>
      <c r="E58" s="5"/>
      <c r="F58" s="5"/>
      <c r="G58" s="5"/>
      <c r="I58" s="11"/>
      <c r="J58" s="11"/>
      <c r="K58" s="5" t="s">
        <v>1</v>
      </c>
      <c r="L58" s="4" t="s">
        <v>284</v>
      </c>
      <c r="M58" s="5"/>
      <c r="N58" s="5"/>
      <c r="O58" s="5"/>
      <c r="Q58" s="11"/>
    </row>
    <row r="59" spans="1:17" ht="16.5" thickBot="1">
      <c r="A59" s="11"/>
      <c r="B59" s="80"/>
      <c r="C59" s="11"/>
      <c r="D59" s="11"/>
      <c r="E59" s="11"/>
      <c r="F59" s="11"/>
      <c r="G59" s="11"/>
      <c r="H59" s="11"/>
      <c r="I59" s="11"/>
      <c r="J59" s="80"/>
      <c r="K59" s="11"/>
      <c r="L59" s="11"/>
      <c r="M59" s="11"/>
      <c r="N59" s="11"/>
      <c r="O59" s="11"/>
      <c r="P59" s="11"/>
      <c r="Q59" s="10"/>
    </row>
    <row r="60" spans="1:17" ht="15.75" thickBot="1">
      <c r="A60" s="11"/>
      <c r="B60" s="81" t="s">
        <v>63</v>
      </c>
      <c r="C60" s="81" t="s">
        <v>64</v>
      </c>
      <c r="D60" s="7" t="s">
        <v>65</v>
      </c>
      <c r="E60" s="7"/>
      <c r="F60" s="7"/>
      <c r="G60" s="83" t="s">
        <v>132</v>
      </c>
      <c r="H60" s="83" t="s">
        <v>129</v>
      </c>
      <c r="I60" s="11"/>
      <c r="J60" s="81" t="s">
        <v>63</v>
      </c>
      <c r="K60" s="6" t="s">
        <v>64</v>
      </c>
      <c r="L60" s="175" t="s">
        <v>65</v>
      </c>
      <c r="M60" s="176"/>
      <c r="N60" s="176"/>
      <c r="O60" s="117"/>
      <c r="P60" s="83" t="s">
        <v>283</v>
      </c>
      <c r="Q60" s="21"/>
    </row>
    <row r="61" spans="1:17" ht="15">
      <c r="A61" s="11"/>
      <c r="B61" s="84"/>
      <c r="C61" s="85"/>
      <c r="D61" s="11"/>
      <c r="E61" s="11"/>
      <c r="F61" s="86"/>
      <c r="G61" s="84"/>
      <c r="H61" s="87"/>
      <c r="I61" s="11"/>
      <c r="J61" s="84"/>
      <c r="K61" s="86"/>
      <c r="L61" s="177"/>
      <c r="M61" s="178"/>
      <c r="N61" s="179"/>
      <c r="O61" s="180"/>
      <c r="P61" s="87"/>
      <c r="Q61" s="530"/>
    </row>
    <row r="62" spans="1:17" ht="15">
      <c r="A62" s="11"/>
      <c r="B62" s="126" t="s">
        <v>66</v>
      </c>
      <c r="C62" s="127" t="s">
        <v>67</v>
      </c>
      <c r="D62" s="128" t="s">
        <v>68</v>
      </c>
      <c r="E62" s="129"/>
      <c r="F62" s="130"/>
      <c r="G62" s="126">
        <f>G63</f>
        <v>493056</v>
      </c>
      <c r="H62" s="126">
        <f>H63</f>
        <v>493056</v>
      </c>
      <c r="I62" s="11"/>
      <c r="J62" s="126" t="s">
        <v>66</v>
      </c>
      <c r="K62" s="130" t="s">
        <v>67</v>
      </c>
      <c r="L62" s="128" t="s">
        <v>68</v>
      </c>
      <c r="M62" s="129"/>
      <c r="N62" s="130"/>
      <c r="O62" s="137"/>
      <c r="P62" s="126">
        <f>P63</f>
        <v>548731</v>
      </c>
      <c r="Q62" s="21"/>
    </row>
    <row r="63" spans="1:17" ht="15">
      <c r="A63" s="11"/>
      <c r="B63" s="20" t="s">
        <v>69</v>
      </c>
      <c r="C63" s="33" t="s">
        <v>70</v>
      </c>
      <c r="D63" s="93" t="s">
        <v>71</v>
      </c>
      <c r="E63" s="25"/>
      <c r="F63" s="25"/>
      <c r="G63" s="20">
        <v>493056</v>
      </c>
      <c r="H63" s="20">
        <v>493056</v>
      </c>
      <c r="I63" s="11"/>
      <c r="J63" s="20" t="s">
        <v>69</v>
      </c>
      <c r="K63" s="25" t="s">
        <v>70</v>
      </c>
      <c r="L63" s="93" t="s">
        <v>71</v>
      </c>
      <c r="M63" s="25"/>
      <c r="N63" s="25"/>
      <c r="O63" s="50"/>
      <c r="P63" s="20">
        <v>548731</v>
      </c>
      <c r="Q63" s="78"/>
    </row>
    <row r="64" spans="2:17" ht="15">
      <c r="B64" s="131" t="s">
        <v>72</v>
      </c>
      <c r="C64" s="134" t="s">
        <v>73</v>
      </c>
      <c r="D64" s="181" t="s">
        <v>74</v>
      </c>
      <c r="E64" s="133"/>
      <c r="F64" s="134"/>
      <c r="G64" s="135">
        <f>G65</f>
        <v>108264</v>
      </c>
      <c r="H64" s="135">
        <f>H65</f>
        <v>108264</v>
      </c>
      <c r="J64" s="131" t="s">
        <v>72</v>
      </c>
      <c r="K64" s="134" t="s">
        <v>73</v>
      </c>
      <c r="L64" s="181" t="s">
        <v>74</v>
      </c>
      <c r="M64" s="133"/>
      <c r="N64" s="134"/>
      <c r="O64" s="132"/>
      <c r="P64" s="135">
        <f>P65</f>
        <v>135669</v>
      </c>
      <c r="Q64" s="78"/>
    </row>
    <row r="65" spans="2:17" ht="15">
      <c r="B65" s="97"/>
      <c r="C65" s="21" t="s">
        <v>75</v>
      </c>
      <c r="D65" s="93" t="s">
        <v>76</v>
      </c>
      <c r="E65" s="25"/>
      <c r="F65" s="21"/>
      <c r="G65" s="24">
        <f>G66+G67</f>
        <v>108264</v>
      </c>
      <c r="H65" s="24">
        <f>H66+H67</f>
        <v>108264</v>
      </c>
      <c r="J65" s="97" t="s">
        <v>72</v>
      </c>
      <c r="K65" s="21" t="s">
        <v>75</v>
      </c>
      <c r="L65" s="93" t="s">
        <v>76</v>
      </c>
      <c r="M65" s="25"/>
      <c r="N65" s="21"/>
      <c r="O65" s="50"/>
      <c r="P65" s="24">
        <f>P66+P67</f>
        <v>135669</v>
      </c>
      <c r="Q65" s="10"/>
    </row>
    <row r="66" spans="2:17" ht="15">
      <c r="B66" s="60"/>
      <c r="C66" s="99" t="s">
        <v>77</v>
      </c>
      <c r="D66" s="182" t="s">
        <v>78</v>
      </c>
      <c r="E66" s="78"/>
      <c r="F66" s="99"/>
      <c r="G66" s="100">
        <v>101113</v>
      </c>
      <c r="H66" s="100">
        <v>101113</v>
      </c>
      <c r="J66" s="60"/>
      <c r="K66" s="99" t="s">
        <v>77</v>
      </c>
      <c r="L66" s="182" t="s">
        <v>78</v>
      </c>
      <c r="M66" s="78"/>
      <c r="N66" s="99"/>
      <c r="O66" s="98"/>
      <c r="P66" s="100">
        <v>120235</v>
      </c>
      <c r="Q66" s="76"/>
    </row>
    <row r="67" spans="2:17" ht="15">
      <c r="B67" s="60"/>
      <c r="C67" s="78" t="s">
        <v>79</v>
      </c>
      <c r="D67" s="102" t="s">
        <v>80</v>
      </c>
      <c r="E67" s="99"/>
      <c r="F67" s="78"/>
      <c r="G67" s="103">
        <v>7151</v>
      </c>
      <c r="H67" s="103">
        <v>7151</v>
      </c>
      <c r="J67" s="60"/>
      <c r="K67" s="78" t="s">
        <v>79</v>
      </c>
      <c r="L67" s="102" t="s">
        <v>80</v>
      </c>
      <c r="M67" s="99"/>
      <c r="N67" s="78"/>
      <c r="O67" s="101"/>
      <c r="P67" s="103">
        <v>15434</v>
      </c>
      <c r="Q67" s="10"/>
    </row>
    <row r="68" spans="2:17" ht="15">
      <c r="B68" s="183" t="s">
        <v>81</v>
      </c>
      <c r="C68" s="129" t="s">
        <v>133</v>
      </c>
      <c r="D68" s="128" t="s">
        <v>134</v>
      </c>
      <c r="E68" s="129"/>
      <c r="F68" s="129"/>
      <c r="G68" s="136">
        <f>G69</f>
        <v>1626</v>
      </c>
      <c r="H68" s="136">
        <f>H69</f>
        <v>1626</v>
      </c>
      <c r="J68" s="183" t="s">
        <v>81</v>
      </c>
      <c r="K68" s="129" t="s">
        <v>133</v>
      </c>
      <c r="L68" s="128" t="s">
        <v>134</v>
      </c>
      <c r="M68" s="129"/>
      <c r="N68" s="129"/>
      <c r="O68" s="137"/>
      <c r="P68" s="136">
        <f>P69</f>
        <v>480</v>
      </c>
      <c r="Q68" s="529"/>
    </row>
    <row r="69" spans="2:17" ht="15">
      <c r="B69" s="87"/>
      <c r="C69" s="76" t="s">
        <v>130</v>
      </c>
      <c r="D69" s="184" t="s">
        <v>131</v>
      </c>
      <c r="E69" s="10"/>
      <c r="F69" s="10"/>
      <c r="G69" s="139">
        <v>1626</v>
      </c>
      <c r="H69" s="139">
        <v>1626</v>
      </c>
      <c r="J69" s="87" t="s">
        <v>81</v>
      </c>
      <c r="K69" s="76" t="s">
        <v>130</v>
      </c>
      <c r="L69" s="184" t="s">
        <v>131</v>
      </c>
      <c r="M69" s="10"/>
      <c r="N69" s="10"/>
      <c r="O69" s="138"/>
      <c r="P69" s="139">
        <v>480</v>
      </c>
      <c r="Q69" s="21"/>
    </row>
    <row r="70" spans="2:17" ht="15">
      <c r="B70" s="106"/>
      <c r="C70" s="185" t="s">
        <v>82</v>
      </c>
      <c r="D70" s="186" t="s">
        <v>83</v>
      </c>
      <c r="E70" s="185"/>
      <c r="F70" s="185"/>
      <c r="G70" s="538">
        <f>G72+G73+G74</f>
        <v>1740</v>
      </c>
      <c r="H70" s="538">
        <f>H72+H73+H74</f>
        <v>1740</v>
      </c>
      <c r="J70" s="106"/>
      <c r="K70" s="185" t="s">
        <v>82</v>
      </c>
      <c r="L70" s="186" t="s">
        <v>83</v>
      </c>
      <c r="M70" s="185"/>
      <c r="N70" s="185"/>
      <c r="O70" s="140"/>
      <c r="P70" s="141">
        <f>P72+P73</f>
        <v>1570</v>
      </c>
      <c r="Q70" s="21"/>
    </row>
    <row r="71" spans="2:17" ht="15">
      <c r="B71" s="104"/>
      <c r="C71" s="10"/>
      <c r="D71" s="187" t="s">
        <v>84</v>
      </c>
      <c r="E71" s="188"/>
      <c r="F71" s="188"/>
      <c r="G71" s="107"/>
      <c r="H71" s="107"/>
      <c r="J71" s="104"/>
      <c r="K71" s="10"/>
      <c r="L71" s="187" t="s">
        <v>84</v>
      </c>
      <c r="M71" s="188"/>
      <c r="N71" s="188"/>
      <c r="O71" s="105"/>
      <c r="P71" s="107"/>
      <c r="Q71" s="530"/>
    </row>
    <row r="72" spans="2:17" ht="15">
      <c r="B72" s="24"/>
      <c r="C72" s="25" t="s">
        <v>85</v>
      </c>
      <c r="D72" s="93" t="s">
        <v>86</v>
      </c>
      <c r="E72" s="25"/>
      <c r="F72" s="25"/>
      <c r="G72" s="20">
        <v>896</v>
      </c>
      <c r="H72" s="20">
        <v>896</v>
      </c>
      <c r="J72" s="24"/>
      <c r="K72" s="25" t="s">
        <v>85</v>
      </c>
      <c r="L72" s="93" t="s">
        <v>86</v>
      </c>
      <c r="M72" s="25"/>
      <c r="N72" s="25"/>
      <c r="O72" s="33"/>
      <c r="P72" s="20">
        <v>755</v>
      </c>
      <c r="Q72" s="10"/>
    </row>
    <row r="73" spans="2:17" ht="15">
      <c r="B73" s="24"/>
      <c r="C73" s="25" t="s">
        <v>87</v>
      </c>
      <c r="D73" s="93" t="s">
        <v>88</v>
      </c>
      <c r="E73" s="25"/>
      <c r="F73" s="25"/>
      <c r="G73" s="20">
        <v>744</v>
      </c>
      <c r="H73" s="20">
        <v>744</v>
      </c>
      <c r="J73" s="24"/>
      <c r="K73" s="25" t="s">
        <v>87</v>
      </c>
      <c r="L73" s="93" t="s">
        <v>88</v>
      </c>
      <c r="M73" s="25"/>
      <c r="N73" s="25"/>
      <c r="O73" s="50"/>
      <c r="P73" s="20">
        <v>815</v>
      </c>
      <c r="Q73" s="21"/>
    </row>
    <row r="74" spans="2:17" ht="15">
      <c r="B74" s="60"/>
      <c r="C74" s="93" t="s">
        <v>254</v>
      </c>
      <c r="D74" s="93" t="s">
        <v>255</v>
      </c>
      <c r="E74" s="25"/>
      <c r="F74" s="25"/>
      <c r="G74" s="321">
        <v>100</v>
      </c>
      <c r="H74" s="321">
        <v>100</v>
      </c>
      <c r="J74" s="60"/>
      <c r="K74" s="189" t="s">
        <v>89</v>
      </c>
      <c r="L74" s="190" t="s">
        <v>90</v>
      </c>
      <c r="M74" s="191"/>
      <c r="N74" s="191"/>
      <c r="O74" s="192"/>
      <c r="P74" s="142">
        <v>6990</v>
      </c>
      <c r="Q74" s="21"/>
    </row>
    <row r="75" spans="2:17" ht="15">
      <c r="B75" s="60"/>
      <c r="C75" s="191" t="s">
        <v>89</v>
      </c>
      <c r="D75" s="190" t="s">
        <v>90</v>
      </c>
      <c r="E75" s="191"/>
      <c r="F75" s="191"/>
      <c r="G75" s="537">
        <v>3928</v>
      </c>
      <c r="H75" s="537">
        <v>3928</v>
      </c>
      <c r="J75" s="60"/>
      <c r="K75" s="193" t="s">
        <v>91</v>
      </c>
      <c r="L75" s="194" t="s">
        <v>92</v>
      </c>
      <c r="M75" s="195"/>
      <c r="N75" s="193"/>
      <c r="O75" s="196"/>
      <c r="P75" s="143">
        <f>P76+P77</f>
        <v>73642</v>
      </c>
      <c r="Q75" s="10"/>
    </row>
    <row r="76" spans="2:17" ht="15">
      <c r="B76" s="60"/>
      <c r="C76" s="193" t="s">
        <v>91</v>
      </c>
      <c r="D76" s="194" t="s">
        <v>92</v>
      </c>
      <c r="E76" s="195"/>
      <c r="F76" s="193"/>
      <c r="G76" s="143">
        <f>G77+G78</f>
        <v>147904</v>
      </c>
      <c r="H76" s="143">
        <f>H77+H78</f>
        <v>147904</v>
      </c>
      <c r="J76" s="60"/>
      <c r="K76" s="25" t="s">
        <v>93</v>
      </c>
      <c r="L76" s="93" t="s">
        <v>94</v>
      </c>
      <c r="M76" s="25"/>
      <c r="N76" s="25"/>
      <c r="O76" s="33"/>
      <c r="P76" s="20">
        <v>7056</v>
      </c>
      <c r="Q76" s="21"/>
    </row>
    <row r="77" spans="2:17" ht="15">
      <c r="B77" s="60"/>
      <c r="C77" s="25" t="s">
        <v>93</v>
      </c>
      <c r="D77" s="93" t="s">
        <v>94</v>
      </c>
      <c r="E77" s="25"/>
      <c r="F77" s="25"/>
      <c r="G77" s="20">
        <v>5611</v>
      </c>
      <c r="H77" s="20">
        <v>5611</v>
      </c>
      <c r="J77" s="60"/>
      <c r="K77" s="55" t="s">
        <v>95</v>
      </c>
      <c r="L77" s="197" t="s">
        <v>96</v>
      </c>
      <c r="M77" s="25"/>
      <c r="N77" s="55"/>
      <c r="O77" s="50"/>
      <c r="P77" s="54">
        <v>66586</v>
      </c>
      <c r="Q77" s="21"/>
    </row>
    <row r="78" spans="2:17" ht="15">
      <c r="B78" s="60"/>
      <c r="C78" s="55" t="s">
        <v>95</v>
      </c>
      <c r="D78" s="197" t="s">
        <v>96</v>
      </c>
      <c r="E78" s="25"/>
      <c r="F78" s="55"/>
      <c r="G78" s="54">
        <v>142293</v>
      </c>
      <c r="H78" s="54">
        <v>142293</v>
      </c>
      <c r="J78" s="111"/>
      <c r="K78" s="198" t="s">
        <v>97</v>
      </c>
      <c r="L78" s="199" t="s">
        <v>98</v>
      </c>
      <c r="M78" s="200"/>
      <c r="N78" s="198"/>
      <c r="O78" s="144"/>
      <c r="P78" s="145">
        <f>P79+P80+P81</f>
        <v>8750</v>
      </c>
      <c r="Q78" s="21"/>
    </row>
    <row r="79" spans="2:17" ht="15">
      <c r="B79" s="111"/>
      <c r="C79" s="198" t="s">
        <v>97</v>
      </c>
      <c r="D79" s="199" t="s">
        <v>98</v>
      </c>
      <c r="E79" s="200"/>
      <c r="F79" s="198"/>
      <c r="G79" s="145">
        <f>G80+G81+G82</f>
        <v>0</v>
      </c>
      <c r="H79" s="145">
        <f>H80+H81+H82</f>
        <v>0</v>
      </c>
      <c r="J79" s="104"/>
      <c r="K79" s="25" t="s">
        <v>99</v>
      </c>
      <c r="L79" s="197" t="s">
        <v>100</v>
      </c>
      <c r="M79" s="25"/>
      <c r="N79" s="25"/>
      <c r="O79" s="50"/>
      <c r="P79" s="20">
        <v>3150</v>
      </c>
      <c r="Q79" s="10"/>
    </row>
    <row r="80" spans="2:17" ht="15">
      <c r="B80" s="104"/>
      <c r="C80" s="25" t="s">
        <v>99</v>
      </c>
      <c r="D80" s="197" t="s">
        <v>100</v>
      </c>
      <c r="E80" s="25"/>
      <c r="F80" s="25"/>
      <c r="G80" s="20"/>
      <c r="H80" s="20"/>
      <c r="J80" s="104"/>
      <c r="K80" s="21" t="s">
        <v>101</v>
      </c>
      <c r="L80" s="93" t="s">
        <v>102</v>
      </c>
      <c r="M80" s="21"/>
      <c r="N80" s="21"/>
      <c r="O80" s="33"/>
      <c r="P80" s="24">
        <v>5600</v>
      </c>
      <c r="Q80" s="21"/>
    </row>
    <row r="81" spans="2:17" ht="15">
      <c r="B81" s="104"/>
      <c r="C81" s="21" t="s">
        <v>101</v>
      </c>
      <c r="D81" s="93" t="s">
        <v>102</v>
      </c>
      <c r="E81" s="21"/>
      <c r="F81" s="21"/>
      <c r="G81" s="24"/>
      <c r="H81" s="24"/>
      <c r="J81" s="104"/>
      <c r="K81" s="25" t="s">
        <v>103</v>
      </c>
      <c r="L81" s="197" t="s">
        <v>104</v>
      </c>
      <c r="M81" s="25"/>
      <c r="N81" s="25"/>
      <c r="O81" s="50"/>
      <c r="P81" s="20">
        <v>0</v>
      </c>
      <c r="Q81" s="21"/>
    </row>
    <row r="82" spans="2:17" ht="15">
      <c r="B82" s="104"/>
      <c r="C82" s="25" t="s">
        <v>103</v>
      </c>
      <c r="D82" s="197" t="s">
        <v>104</v>
      </c>
      <c r="E82" s="25"/>
      <c r="F82" s="25"/>
      <c r="G82" s="20"/>
      <c r="H82" s="20"/>
      <c r="J82" s="136" t="s">
        <v>105</v>
      </c>
      <c r="K82" s="130" t="s">
        <v>106</v>
      </c>
      <c r="L82" s="128" t="s">
        <v>107</v>
      </c>
      <c r="M82" s="130"/>
      <c r="N82" s="130"/>
      <c r="O82" s="137"/>
      <c r="P82" s="126">
        <f>P83+P84</f>
        <v>626266</v>
      </c>
      <c r="Q82" s="10"/>
    </row>
    <row r="83" spans="2:17" ht="15">
      <c r="B83" s="136" t="s">
        <v>105</v>
      </c>
      <c r="C83" s="130" t="s">
        <v>106</v>
      </c>
      <c r="D83" s="128" t="s">
        <v>107</v>
      </c>
      <c r="E83" s="130"/>
      <c r="F83" s="130"/>
      <c r="G83" s="126">
        <f>G84+G85+G86</f>
        <v>531030</v>
      </c>
      <c r="H83" s="126">
        <f>H84+H85+G86</f>
        <v>531030</v>
      </c>
      <c r="J83" s="20" t="s">
        <v>105</v>
      </c>
      <c r="K83" s="25" t="s">
        <v>108</v>
      </c>
      <c r="L83" s="93" t="s">
        <v>109</v>
      </c>
      <c r="M83" s="25"/>
      <c r="N83" s="25"/>
      <c r="O83" s="50"/>
      <c r="P83" s="20">
        <v>508332</v>
      </c>
      <c r="Q83" s="21"/>
    </row>
    <row r="84" spans="2:17" ht="15">
      <c r="B84" s="20"/>
      <c r="C84" s="25" t="s">
        <v>108</v>
      </c>
      <c r="D84" s="93" t="s">
        <v>109</v>
      </c>
      <c r="E84" s="25"/>
      <c r="F84" s="25"/>
      <c r="G84" s="20">
        <v>483295</v>
      </c>
      <c r="H84" s="20">
        <v>483295</v>
      </c>
      <c r="J84" s="60"/>
      <c r="K84" s="93" t="s">
        <v>236</v>
      </c>
      <c r="L84" s="93" t="s">
        <v>291</v>
      </c>
      <c r="M84" s="25"/>
      <c r="N84" s="25"/>
      <c r="O84" s="33"/>
      <c r="P84" s="20">
        <v>117934</v>
      </c>
      <c r="Q84" s="21"/>
    </row>
    <row r="85" spans="2:17" ht="15">
      <c r="B85" s="60"/>
      <c r="C85" s="93" t="s">
        <v>110</v>
      </c>
      <c r="D85" s="93" t="s">
        <v>111</v>
      </c>
      <c r="E85" s="25"/>
      <c r="F85" s="25"/>
      <c r="G85" s="20">
        <v>11892</v>
      </c>
      <c r="H85" s="20">
        <v>11892</v>
      </c>
      <c r="J85" s="60"/>
      <c r="K85" s="201" t="s">
        <v>112</v>
      </c>
      <c r="L85" s="202" t="s">
        <v>113</v>
      </c>
      <c r="M85" s="201"/>
      <c r="N85" s="201"/>
      <c r="O85" s="203"/>
      <c r="P85" s="531">
        <f>P86+P87+P88</f>
        <v>24184</v>
      </c>
      <c r="Q85" s="21"/>
    </row>
    <row r="86" spans="2:17" ht="15">
      <c r="B86" s="60"/>
      <c r="C86" s="93" t="s">
        <v>236</v>
      </c>
      <c r="D86" s="93" t="s">
        <v>291</v>
      </c>
      <c r="E86" s="25"/>
      <c r="F86" s="25"/>
      <c r="G86" s="20">
        <v>35843</v>
      </c>
      <c r="H86" s="20">
        <v>35843</v>
      </c>
      <c r="J86" s="60"/>
      <c r="K86" s="55" t="s">
        <v>114</v>
      </c>
      <c r="L86" s="93" t="s">
        <v>115</v>
      </c>
      <c r="M86" s="25"/>
      <c r="N86" s="55"/>
      <c r="O86" s="33"/>
      <c r="P86" s="54"/>
      <c r="Q86" s="10"/>
    </row>
    <row r="87" spans="2:17" ht="15">
      <c r="B87" s="60"/>
      <c r="C87" s="201" t="s">
        <v>112</v>
      </c>
      <c r="D87" s="202" t="s">
        <v>113</v>
      </c>
      <c r="E87" s="201"/>
      <c r="F87" s="201"/>
      <c r="G87" s="531">
        <f>G88+G89+G90</f>
        <v>21139</v>
      </c>
      <c r="H87" s="531">
        <f>H88+H89+H90</f>
        <v>21139</v>
      </c>
      <c r="J87" s="60"/>
      <c r="K87" s="55" t="s">
        <v>116</v>
      </c>
      <c r="L87" s="93" t="s">
        <v>117</v>
      </c>
      <c r="M87" s="25"/>
      <c r="N87" s="55"/>
      <c r="O87" s="50"/>
      <c r="P87" s="54">
        <v>24184</v>
      </c>
      <c r="Q87" s="21"/>
    </row>
    <row r="88" spans="2:17" ht="15">
      <c r="B88" s="60"/>
      <c r="C88" s="55" t="s">
        <v>114</v>
      </c>
      <c r="D88" s="93" t="s">
        <v>115</v>
      </c>
      <c r="E88" s="25"/>
      <c r="F88" s="55"/>
      <c r="G88" s="54">
        <v>7302</v>
      </c>
      <c r="H88" s="54">
        <v>7302</v>
      </c>
      <c r="J88" s="112"/>
      <c r="K88" s="25"/>
      <c r="L88" s="93"/>
      <c r="M88" s="25"/>
      <c r="N88" s="25"/>
      <c r="O88" s="33"/>
      <c r="P88" s="20"/>
      <c r="Q88" s="77"/>
    </row>
    <row r="89" spans="2:17" ht="15">
      <c r="B89" s="60"/>
      <c r="C89" s="55" t="s">
        <v>116</v>
      </c>
      <c r="D89" s="93" t="s">
        <v>117</v>
      </c>
      <c r="E89" s="25"/>
      <c r="F89" s="55"/>
      <c r="G89" s="54">
        <v>10712</v>
      </c>
      <c r="H89" s="54">
        <v>10712</v>
      </c>
      <c r="J89" s="147" t="s">
        <v>120</v>
      </c>
      <c r="K89" s="129" t="s">
        <v>121</v>
      </c>
      <c r="L89" s="128" t="s">
        <v>122</v>
      </c>
      <c r="M89" s="129"/>
      <c r="N89" s="129"/>
      <c r="O89" s="127"/>
      <c r="P89" s="136">
        <f>P90</f>
        <v>196444</v>
      </c>
      <c r="Q89" s="153"/>
    </row>
    <row r="90" spans="2:17" ht="15.75" thickBot="1">
      <c r="B90" s="112"/>
      <c r="C90" s="25" t="s">
        <v>118</v>
      </c>
      <c r="D90" s="93" t="s">
        <v>119</v>
      </c>
      <c r="E90" s="25"/>
      <c r="F90" s="25"/>
      <c r="G90" s="20">
        <v>3125</v>
      </c>
      <c r="H90" s="20">
        <v>3125</v>
      </c>
      <c r="J90" s="113" t="s">
        <v>123</v>
      </c>
      <c r="K90" s="25" t="s">
        <v>124</v>
      </c>
      <c r="L90" s="197" t="s">
        <v>125</v>
      </c>
      <c r="M90" s="21"/>
      <c r="N90" s="21"/>
      <c r="O90" s="204"/>
      <c r="P90" s="24">
        <v>196444</v>
      </c>
      <c r="Q90" s="153"/>
    </row>
    <row r="91" spans="2:17" ht="15">
      <c r="B91" s="147" t="s">
        <v>120</v>
      </c>
      <c r="C91" s="129" t="s">
        <v>121</v>
      </c>
      <c r="D91" s="128" t="s">
        <v>122</v>
      </c>
      <c r="E91" s="129"/>
      <c r="F91" s="129"/>
      <c r="G91" s="136">
        <f>G92</f>
        <v>169624</v>
      </c>
      <c r="H91" s="136">
        <f>H92</f>
        <v>169624</v>
      </c>
      <c r="J91" s="177"/>
      <c r="K91" s="115" t="s">
        <v>256</v>
      </c>
      <c r="L91" s="205"/>
      <c r="M91" s="116"/>
      <c r="N91" s="115"/>
      <c r="O91" s="117"/>
      <c r="P91" s="118">
        <v>168480</v>
      </c>
      <c r="Q91" s="11"/>
    </row>
    <row r="92" spans="2:17" ht="15.75" thickBot="1">
      <c r="B92" s="113"/>
      <c r="C92" s="25" t="s">
        <v>124</v>
      </c>
      <c r="D92" s="197" t="s">
        <v>125</v>
      </c>
      <c r="E92" s="21"/>
      <c r="F92" s="21"/>
      <c r="G92" s="24">
        <v>169624</v>
      </c>
      <c r="H92" s="24">
        <v>169624</v>
      </c>
      <c r="J92" s="148"/>
      <c r="K92" s="149"/>
      <c r="L92" s="150" t="s">
        <v>126</v>
      </c>
      <c r="M92" s="150"/>
      <c r="N92" s="150"/>
      <c r="O92" s="151"/>
      <c r="P92" s="152">
        <f>P62+P64+P68+P70+P74+P75+P78+P82+P85+P89</f>
        <v>1622726</v>
      </c>
      <c r="Q92" s="78"/>
    </row>
    <row r="93" spans="2:16" ht="15.75" thickBot="1">
      <c r="B93" s="177"/>
      <c r="C93" s="115" t="s">
        <v>292</v>
      </c>
      <c r="D93" s="205"/>
      <c r="E93" s="116"/>
      <c r="F93" s="115"/>
      <c r="G93" s="118">
        <v>93815</v>
      </c>
      <c r="H93" s="118">
        <v>168480</v>
      </c>
      <c r="J93" s="68"/>
      <c r="K93" s="123" t="s">
        <v>127</v>
      </c>
      <c r="L93" s="206"/>
      <c r="M93" s="123"/>
      <c r="N93" s="123"/>
      <c r="O93" s="124"/>
      <c r="P93" s="532">
        <f>SUM(P91:P92)</f>
        <v>1791206</v>
      </c>
    </row>
    <row r="94" spans="2:8" ht="15">
      <c r="B94" s="148"/>
      <c r="C94" s="149"/>
      <c r="D94" s="150" t="s">
        <v>126</v>
      </c>
      <c r="E94" s="150"/>
      <c r="F94" s="150"/>
      <c r="G94" s="152">
        <f>G62+G64+G68+G70+G75+G76+G79+G83+G87+G91</f>
        <v>1478311</v>
      </c>
      <c r="H94" s="152">
        <f>H62+H64+H68+H70+H75+H76+H79+H83+H87+H91</f>
        <v>1478311</v>
      </c>
    </row>
    <row r="95" spans="2:17" ht="15.75" thickBot="1">
      <c r="B95" s="533"/>
      <c r="C95" s="534" t="s">
        <v>127</v>
      </c>
      <c r="D95" s="535"/>
      <c r="E95" s="534"/>
      <c r="F95" s="534"/>
      <c r="G95" s="536">
        <f>SUM(G93:G94)</f>
        <v>1572126</v>
      </c>
      <c r="H95" s="536">
        <f>SUM(H93:H94)</f>
        <v>1646791</v>
      </c>
      <c r="J95" s="1"/>
      <c r="K95" s="1"/>
      <c r="L95" s="1"/>
      <c r="M95" s="1"/>
      <c r="N95" s="1"/>
      <c r="O95" s="1"/>
      <c r="P95" s="1"/>
      <c r="Q95" s="1"/>
    </row>
    <row r="96" spans="2:18" ht="15">
      <c r="B96" s="11"/>
      <c r="C96" s="77"/>
      <c r="D96" s="77"/>
      <c r="E96" s="77"/>
      <c r="F96" s="77"/>
      <c r="G96" s="77"/>
      <c r="H96" s="153"/>
      <c r="Q96" s="77"/>
      <c r="R96" s="153"/>
    </row>
    <row r="97" spans="17:18" ht="15">
      <c r="Q97" s="154"/>
      <c r="R97" s="154"/>
    </row>
    <row r="98" spans="9:18" ht="15">
      <c r="I98" s="1" t="s">
        <v>287</v>
      </c>
      <c r="J98" s="1"/>
      <c r="K98" s="1"/>
      <c r="L98" s="1"/>
      <c r="M98" s="1"/>
      <c r="N98" s="1"/>
      <c r="O98" s="1"/>
      <c r="P98" s="1"/>
      <c r="Q98" s="155"/>
      <c r="R98" s="155"/>
    </row>
    <row r="99" spans="1:18" ht="15">
      <c r="A99" s="1" t="s">
        <v>274</v>
      </c>
      <c r="B99" s="1"/>
      <c r="C99" s="1"/>
      <c r="D99" s="1"/>
      <c r="E99" s="1"/>
      <c r="F99" s="1"/>
      <c r="G99" s="1"/>
      <c r="H99" s="1"/>
      <c r="K99" s="154"/>
      <c r="L99" s="154"/>
      <c r="M99" s="154"/>
      <c r="N99" s="154"/>
      <c r="O99" s="154"/>
      <c r="P99" s="154"/>
      <c r="Q99" s="154"/>
      <c r="R99" s="154"/>
    </row>
    <row r="100" spans="1:10" ht="15">
      <c r="A100" s="1"/>
      <c r="I100" s="11"/>
      <c r="J100" s="1"/>
    </row>
    <row r="101" spans="2:12" ht="15">
      <c r="B101" s="2"/>
      <c r="C101" s="2"/>
      <c r="I101" s="11"/>
      <c r="K101" s="2"/>
      <c r="L101" s="2"/>
    </row>
    <row r="102" spans="2:11" ht="15">
      <c r="B102" s="2"/>
      <c r="I102" s="11"/>
      <c r="K102" s="2"/>
    </row>
    <row r="103" spans="2:11" ht="15">
      <c r="B103" s="2"/>
      <c r="I103" s="11"/>
      <c r="K103" s="2"/>
    </row>
    <row r="104" ht="15">
      <c r="I104" s="11"/>
    </row>
    <row r="105" spans="2:17" ht="18.75">
      <c r="B105" s="207"/>
      <c r="C105" s="207"/>
      <c r="D105" s="207"/>
      <c r="E105" s="207"/>
      <c r="F105" s="207"/>
      <c r="G105" s="207"/>
      <c r="H105" s="207"/>
      <c r="I105" s="11"/>
      <c r="K105" s="207"/>
      <c r="L105" s="207"/>
      <c r="M105" s="207"/>
      <c r="N105" s="207"/>
      <c r="O105" s="207"/>
      <c r="P105" s="207"/>
      <c r="Q105" s="207"/>
    </row>
    <row r="106" spans="1:17" ht="15">
      <c r="A106" s="1" t="s">
        <v>135</v>
      </c>
      <c r="I106" s="1" t="s">
        <v>135</v>
      </c>
      <c r="Q106" s="5"/>
    </row>
    <row r="107" spans="2:18" ht="15">
      <c r="B107" s="2"/>
      <c r="C107" s="2"/>
      <c r="J107" s="2"/>
      <c r="K107" s="2"/>
      <c r="Q107" s="5"/>
      <c r="R107" s="5"/>
    </row>
    <row r="108" spans="2:18" ht="15">
      <c r="B108" s="2"/>
      <c r="I108" s="2" t="s">
        <v>290</v>
      </c>
      <c r="Q108" s="77"/>
      <c r="R108" s="58"/>
    </row>
    <row r="109" spans="2:18" ht="15">
      <c r="B109" s="2"/>
      <c r="I109" s="2"/>
      <c r="Q109" s="78"/>
      <c r="R109" s="211"/>
    </row>
    <row r="110" spans="17:18" ht="15">
      <c r="Q110" s="78"/>
      <c r="R110" s="11"/>
    </row>
    <row r="111" spans="2:18" ht="18.75">
      <c r="B111" s="207" t="s">
        <v>288</v>
      </c>
      <c r="C111" s="207"/>
      <c r="D111" s="207"/>
      <c r="E111" s="207"/>
      <c r="F111" s="207"/>
      <c r="G111" s="207"/>
      <c r="H111" s="207"/>
      <c r="I111" s="207"/>
      <c r="J111" s="207" t="s">
        <v>281</v>
      </c>
      <c r="K111" s="207"/>
      <c r="L111" s="207"/>
      <c r="M111" s="207"/>
      <c r="N111" s="207"/>
      <c r="O111" s="207"/>
      <c r="P111" s="207"/>
      <c r="Q111" s="73"/>
      <c r="R111" s="11"/>
    </row>
    <row r="112" spans="2:18" ht="18.75">
      <c r="B112" s="4" t="s">
        <v>136</v>
      </c>
      <c r="C112" s="207" t="s">
        <v>289</v>
      </c>
      <c r="D112" s="5"/>
      <c r="E112" s="5"/>
      <c r="F112" s="5"/>
      <c r="G112" s="5"/>
      <c r="H112" s="5"/>
      <c r="I112" s="4" t="s">
        <v>136</v>
      </c>
      <c r="J112" s="4" t="s">
        <v>136</v>
      </c>
      <c r="K112" s="207" t="s">
        <v>282</v>
      </c>
      <c r="L112" s="5"/>
      <c r="M112" s="5"/>
      <c r="N112" s="5"/>
      <c r="O112" s="5"/>
      <c r="P112" s="5"/>
      <c r="Q112" s="11"/>
      <c r="R112" s="215"/>
    </row>
    <row r="113" spans="2:18" ht="19.5" thickBot="1">
      <c r="B113" s="4"/>
      <c r="C113" s="207"/>
      <c r="D113" s="5"/>
      <c r="E113" s="5"/>
      <c r="F113" s="5"/>
      <c r="G113" s="5"/>
      <c r="I113" s="4"/>
      <c r="J113" s="4"/>
      <c r="K113" s="5"/>
      <c r="L113" s="207"/>
      <c r="M113" s="5"/>
      <c r="N113" s="5"/>
      <c r="O113" s="5"/>
      <c r="P113" s="455"/>
      <c r="Q113" s="215"/>
      <c r="R113" s="11"/>
    </row>
    <row r="114" spans="2:18" ht="15.75" thickBot="1">
      <c r="B114" s="81" t="s">
        <v>137</v>
      </c>
      <c r="C114" s="6" t="s">
        <v>138</v>
      </c>
      <c r="D114" s="7"/>
      <c r="E114" s="7"/>
      <c r="F114" s="82"/>
      <c r="G114" s="81" t="s">
        <v>139</v>
      </c>
      <c r="H114" s="81" t="s">
        <v>129</v>
      </c>
      <c r="I114" s="11"/>
      <c r="J114" s="81" t="s">
        <v>137</v>
      </c>
      <c r="K114" s="6" t="s">
        <v>138</v>
      </c>
      <c r="L114" s="7"/>
      <c r="M114" s="7"/>
      <c r="N114" s="82"/>
      <c r="O114" s="81" t="s">
        <v>280</v>
      </c>
      <c r="P114" s="77"/>
      <c r="Q114" s="215"/>
      <c r="R114" s="215"/>
    </row>
    <row r="115" spans="2:18" ht="15">
      <c r="B115" s="208"/>
      <c r="C115" s="1"/>
      <c r="D115" s="1"/>
      <c r="E115" s="1"/>
      <c r="F115" s="209"/>
      <c r="G115" s="208"/>
      <c r="H115" s="208"/>
      <c r="I115" s="11"/>
      <c r="J115" s="208"/>
      <c r="K115" s="1"/>
      <c r="L115" s="1"/>
      <c r="M115" s="1"/>
      <c r="N115" s="209"/>
      <c r="O115" s="210"/>
      <c r="P115" s="78"/>
      <c r="Q115" s="215"/>
      <c r="R115" s="215"/>
    </row>
    <row r="116" spans="2:18" ht="15.75" thickBot="1">
      <c r="B116" s="208"/>
      <c r="C116" s="1"/>
      <c r="D116" s="1"/>
      <c r="E116" s="1"/>
      <c r="F116" s="209"/>
      <c r="G116" s="208"/>
      <c r="H116" s="208"/>
      <c r="I116" s="11"/>
      <c r="J116" s="208"/>
      <c r="K116" s="1"/>
      <c r="L116" s="1"/>
      <c r="M116" s="1"/>
      <c r="N116" s="209"/>
      <c r="O116" s="208"/>
      <c r="P116" s="78"/>
      <c r="Q116" s="211"/>
      <c r="R116" s="75"/>
    </row>
    <row r="117" spans="1:18" ht="15.75" thickBot="1">
      <c r="A117" s="58"/>
      <c r="B117" s="212"/>
      <c r="C117" s="6" t="s">
        <v>140</v>
      </c>
      <c r="D117" s="7"/>
      <c r="E117" s="7"/>
      <c r="F117" s="82"/>
      <c r="G117" s="213">
        <v>13020</v>
      </c>
      <c r="H117" s="213"/>
      <c r="I117" s="11"/>
      <c r="J117" s="212"/>
      <c r="K117" s="6" t="s">
        <v>250</v>
      </c>
      <c r="L117" s="7"/>
      <c r="M117" s="7"/>
      <c r="N117" s="7"/>
      <c r="O117" s="213">
        <v>1207</v>
      </c>
      <c r="P117" s="73"/>
      <c r="Q117" s="215"/>
      <c r="R117" s="211"/>
    </row>
    <row r="118" spans="1:18" ht="15">
      <c r="A118" s="58"/>
      <c r="B118" s="172"/>
      <c r="F118" s="58"/>
      <c r="G118" s="172"/>
      <c r="H118" s="172"/>
      <c r="I118" s="211"/>
      <c r="J118" s="172"/>
      <c r="N118" s="58"/>
      <c r="O118" s="172"/>
      <c r="P118" s="11"/>
      <c r="Q118" s="239"/>
      <c r="R118" s="75"/>
    </row>
    <row r="119" spans="1:18" ht="15">
      <c r="A119" s="58"/>
      <c r="B119" s="216" t="s">
        <v>141</v>
      </c>
      <c r="C119" s="217" t="s">
        <v>142</v>
      </c>
      <c r="D119" s="280"/>
      <c r="E119" s="280"/>
      <c r="F119" s="280"/>
      <c r="G119" s="219">
        <f>G120</f>
        <v>77268</v>
      </c>
      <c r="H119" s="219">
        <f>H120</f>
        <v>77268</v>
      </c>
      <c r="I119" s="11"/>
      <c r="J119" s="216" t="s">
        <v>141</v>
      </c>
      <c r="K119" s="217" t="s">
        <v>142</v>
      </c>
      <c r="L119" s="218"/>
      <c r="M119" s="218"/>
      <c r="N119" s="218"/>
      <c r="O119" s="219">
        <f>O120</f>
        <v>46369</v>
      </c>
      <c r="P119" s="215"/>
      <c r="Q119" s="211"/>
      <c r="R119" s="239"/>
    </row>
    <row r="120" spans="1:18" ht="15">
      <c r="A120" s="214"/>
      <c r="B120" s="221" t="s">
        <v>143</v>
      </c>
      <c r="C120" s="222" t="s">
        <v>144</v>
      </c>
      <c r="D120" s="281"/>
      <c r="E120" s="281"/>
      <c r="F120" s="281"/>
      <c r="G120" s="224">
        <f>G121+G123+G128</f>
        <v>77268</v>
      </c>
      <c r="H120" s="224">
        <f>H121+H123+H128</f>
        <v>77268</v>
      </c>
      <c r="I120" s="220"/>
      <c r="J120" s="221" t="s">
        <v>143</v>
      </c>
      <c r="K120" s="222" t="s">
        <v>144</v>
      </c>
      <c r="L120" s="223"/>
      <c r="M120" s="223"/>
      <c r="N120" s="223"/>
      <c r="O120" s="224">
        <f>O121+O123+O127</f>
        <v>46369</v>
      </c>
      <c r="P120" s="215"/>
      <c r="Q120" s="459"/>
      <c r="R120" s="78"/>
    </row>
    <row r="121" spans="1:18" ht="15">
      <c r="A121" s="58"/>
      <c r="B121" s="282" t="s">
        <v>178</v>
      </c>
      <c r="C121" s="146"/>
      <c r="D121" s="146"/>
      <c r="E121" s="146"/>
      <c r="F121" s="146"/>
      <c r="G121" s="283">
        <f>G122</f>
        <v>5189</v>
      </c>
      <c r="H121" s="283">
        <f>H122</f>
        <v>5189</v>
      </c>
      <c r="I121" s="220"/>
      <c r="J121" s="225" t="s">
        <v>145</v>
      </c>
      <c r="K121" s="226"/>
      <c r="L121" s="226"/>
      <c r="M121" s="226"/>
      <c r="N121" s="226"/>
      <c r="O121" s="227">
        <f>O122</f>
        <v>3500</v>
      </c>
      <c r="P121" s="215"/>
      <c r="Q121" s="220"/>
      <c r="R121" s="11"/>
    </row>
    <row r="122" spans="1:18" ht="15">
      <c r="A122" s="220"/>
      <c r="B122" s="60"/>
      <c r="C122" s="285" t="s">
        <v>146</v>
      </c>
      <c r="D122" s="285"/>
      <c r="E122" s="285"/>
      <c r="F122" s="229"/>
      <c r="G122" s="230">
        <v>5189</v>
      </c>
      <c r="H122" s="230">
        <v>5189</v>
      </c>
      <c r="I122" s="11"/>
      <c r="J122" s="225"/>
      <c r="K122" s="228" t="s">
        <v>146</v>
      </c>
      <c r="L122" s="228"/>
      <c r="M122" s="228"/>
      <c r="N122" s="229"/>
      <c r="O122" s="230">
        <v>3500</v>
      </c>
      <c r="P122" s="211"/>
      <c r="Q122" s="215"/>
      <c r="R122" s="74"/>
    </row>
    <row r="123" spans="1:18" ht="15">
      <c r="A123" s="220"/>
      <c r="B123" s="286" t="s">
        <v>147</v>
      </c>
      <c r="C123" s="287"/>
      <c r="D123" s="287"/>
      <c r="E123" s="287"/>
      <c r="F123" s="288"/>
      <c r="G123" s="289">
        <f>G124+G126</f>
        <v>67565</v>
      </c>
      <c r="H123" s="289">
        <f>H124+H126</f>
        <v>67565</v>
      </c>
      <c r="I123" s="11"/>
      <c r="J123" s="231" t="s">
        <v>147</v>
      </c>
      <c r="K123" s="232"/>
      <c r="L123" s="232"/>
      <c r="M123" s="232"/>
      <c r="N123" s="233"/>
      <c r="O123" s="234">
        <f>O124</f>
        <v>42869</v>
      </c>
      <c r="P123" s="215"/>
      <c r="Q123" s="215"/>
      <c r="R123" s="215"/>
    </row>
    <row r="124" spans="1:18" ht="15">
      <c r="A124" s="220"/>
      <c r="B124" s="60"/>
      <c r="C124" s="290" t="s">
        <v>294</v>
      </c>
      <c r="D124" s="290"/>
      <c r="E124" s="290"/>
      <c r="F124" s="236"/>
      <c r="G124" s="237">
        <f>G125</f>
        <v>12411</v>
      </c>
      <c r="H124" s="237">
        <f>H125</f>
        <v>12411</v>
      </c>
      <c r="I124" s="11"/>
      <c r="J124" s="225"/>
      <c r="K124" s="235" t="s">
        <v>297</v>
      </c>
      <c r="L124" s="235"/>
      <c r="M124" s="235"/>
      <c r="N124" s="236"/>
      <c r="O124" s="237">
        <f>O126</f>
        <v>42869</v>
      </c>
      <c r="P124" s="239"/>
      <c r="Q124" s="215"/>
      <c r="R124" s="215"/>
    </row>
    <row r="125" spans="1:18" ht="15">
      <c r="A125" s="58"/>
      <c r="B125" s="60"/>
      <c r="C125" s="293" t="s">
        <v>293</v>
      </c>
      <c r="D125" s="291"/>
      <c r="E125" s="291"/>
      <c r="F125" s="291"/>
      <c r="G125" s="294">
        <v>12411</v>
      </c>
      <c r="H125" s="294">
        <v>12411</v>
      </c>
      <c r="I125" s="11"/>
      <c r="J125" s="225"/>
      <c r="K125" s="235" t="s">
        <v>298</v>
      </c>
      <c r="L125" s="235"/>
      <c r="M125" s="235"/>
      <c r="N125" s="235"/>
      <c r="O125" s="238"/>
      <c r="P125" s="211"/>
      <c r="Q125" s="215"/>
      <c r="R125" s="21"/>
    </row>
    <row r="126" spans="1:18" ht="15">
      <c r="A126" s="58"/>
      <c r="B126" s="60"/>
      <c r="C126" s="290" t="s">
        <v>295</v>
      </c>
      <c r="D126" s="290"/>
      <c r="E126" s="290"/>
      <c r="F126" s="236"/>
      <c r="G126" s="237">
        <f>G127</f>
        <v>55154</v>
      </c>
      <c r="H126" s="237">
        <f>H127</f>
        <v>55154</v>
      </c>
      <c r="I126" s="11"/>
      <c r="J126" s="225"/>
      <c r="K126" s="240" t="s">
        <v>299</v>
      </c>
      <c r="L126" s="240"/>
      <c r="M126" s="240"/>
      <c r="N126" s="240"/>
      <c r="O126" s="241">
        <v>42869</v>
      </c>
      <c r="P126" s="459"/>
      <c r="Q126" s="215"/>
      <c r="R126" s="158"/>
    </row>
    <row r="127" spans="1:18" ht="15">
      <c r="A127" s="58"/>
      <c r="B127" s="60"/>
      <c r="C127" s="293" t="s">
        <v>148</v>
      </c>
      <c r="D127" s="293"/>
      <c r="E127" s="293"/>
      <c r="F127" s="293"/>
      <c r="G127" s="294">
        <v>55154</v>
      </c>
      <c r="H127" s="294">
        <v>55154</v>
      </c>
      <c r="I127" s="11"/>
      <c r="J127" s="225" t="s">
        <v>149</v>
      </c>
      <c r="K127" s="242"/>
      <c r="L127" s="240"/>
      <c r="M127" s="240"/>
      <c r="N127" s="240"/>
      <c r="O127" s="243"/>
      <c r="P127" s="220"/>
      <c r="Q127" s="239"/>
      <c r="R127" s="158"/>
    </row>
    <row r="128" spans="1:18" ht="15">
      <c r="A128" s="58"/>
      <c r="B128" s="60" t="s">
        <v>179</v>
      </c>
      <c r="C128" s="242"/>
      <c r="D128" s="240"/>
      <c r="E128" s="240"/>
      <c r="F128" s="240"/>
      <c r="G128" s="295">
        <v>4514</v>
      </c>
      <c r="H128" s="295">
        <v>4514</v>
      </c>
      <c r="I128" s="220"/>
      <c r="J128" s="225"/>
      <c r="K128" s="233"/>
      <c r="L128" s="214"/>
      <c r="M128" s="244" t="s">
        <v>150</v>
      </c>
      <c r="N128" s="245"/>
      <c r="O128" s="246">
        <f>O117+O119</f>
        <v>47576</v>
      </c>
      <c r="P128" s="215"/>
      <c r="Q128" s="461"/>
      <c r="R128" s="74"/>
    </row>
    <row r="129" spans="1:18" ht="15">
      <c r="A129" s="58"/>
      <c r="B129" s="60"/>
      <c r="C129" s="233"/>
      <c r="D129" s="58"/>
      <c r="E129" s="244" t="s">
        <v>150</v>
      </c>
      <c r="F129" s="296"/>
      <c r="G129" s="297">
        <v>99283</v>
      </c>
      <c r="H129" s="297">
        <f>H118+H120</f>
        <v>77268</v>
      </c>
      <c r="I129" s="11"/>
      <c r="J129" s="247" t="s">
        <v>151</v>
      </c>
      <c r="K129" s="248" t="s">
        <v>152</v>
      </c>
      <c r="L129" s="249"/>
      <c r="M129" s="249"/>
      <c r="N129" s="249"/>
      <c r="O129" s="250">
        <f>O130</f>
        <v>47576</v>
      </c>
      <c r="P129" s="215"/>
      <c r="Q129" s="215"/>
      <c r="R129" s="78"/>
    </row>
    <row r="130" spans="1:18" ht="15">
      <c r="A130" s="11"/>
      <c r="B130" s="247" t="s">
        <v>151</v>
      </c>
      <c r="C130" s="248" t="s">
        <v>152</v>
      </c>
      <c r="D130" s="298"/>
      <c r="E130" s="298"/>
      <c r="F130" s="298"/>
      <c r="G130" s="250">
        <f>G131</f>
        <v>89081</v>
      </c>
      <c r="H130" s="250">
        <f>H131</f>
        <v>89081</v>
      </c>
      <c r="I130" s="11"/>
      <c r="J130" s="251" t="s">
        <v>153</v>
      </c>
      <c r="K130" s="252" t="s">
        <v>154</v>
      </c>
      <c r="L130" s="253"/>
      <c r="M130" s="253"/>
      <c r="N130" s="253"/>
      <c r="O130" s="254">
        <f>O131+O132+O137+O138+O139</f>
        <v>47576</v>
      </c>
      <c r="P130" s="215"/>
      <c r="Q130" s="459"/>
      <c r="R130" s="78"/>
    </row>
    <row r="131" spans="1:18" ht="15">
      <c r="A131" s="11"/>
      <c r="B131" s="251" t="s">
        <v>153</v>
      </c>
      <c r="C131" s="252" t="s">
        <v>154</v>
      </c>
      <c r="D131" s="299"/>
      <c r="E131" s="299"/>
      <c r="F131" s="299"/>
      <c r="G131" s="254">
        <f>G132+G133+G138+G139+G140</f>
        <v>89081</v>
      </c>
      <c r="H131" s="254">
        <f>H132+H133+H138+H139+H140</f>
        <v>89081</v>
      </c>
      <c r="I131" s="11"/>
      <c r="J131" s="255" t="s">
        <v>155</v>
      </c>
      <c r="K131" s="256" t="s">
        <v>156</v>
      </c>
      <c r="L131" s="256"/>
      <c r="M131" s="256"/>
      <c r="N131" s="256"/>
      <c r="O131" s="227">
        <v>259</v>
      </c>
      <c r="P131" s="215"/>
      <c r="Q131" s="220"/>
      <c r="R131" s="11"/>
    </row>
    <row r="132" spans="1:18" ht="15">
      <c r="A132" s="11"/>
      <c r="B132" s="300" t="s">
        <v>155</v>
      </c>
      <c r="C132" s="301" t="s">
        <v>156</v>
      </c>
      <c r="D132" s="301"/>
      <c r="E132" s="301"/>
      <c r="F132" s="301"/>
      <c r="G132" s="283">
        <v>5704</v>
      </c>
      <c r="H132" s="283">
        <v>5704</v>
      </c>
      <c r="I132" s="11"/>
      <c r="J132" s="257" t="s">
        <v>157</v>
      </c>
      <c r="K132" s="236" t="s">
        <v>23</v>
      </c>
      <c r="L132" s="236"/>
      <c r="M132" s="236"/>
      <c r="N132" s="236"/>
      <c r="O132" s="258">
        <f>O133+O135</f>
        <v>43109</v>
      </c>
      <c r="P132" s="215"/>
      <c r="Q132" s="220"/>
      <c r="R132" s="262"/>
    </row>
    <row r="133" spans="1:18" ht="15">
      <c r="A133" s="11"/>
      <c r="B133" s="302" t="s">
        <v>157</v>
      </c>
      <c r="C133" s="303" t="s">
        <v>23</v>
      </c>
      <c r="D133" s="303"/>
      <c r="E133" s="303"/>
      <c r="F133" s="303"/>
      <c r="G133" s="304">
        <f>G134+G136</f>
        <v>76021</v>
      </c>
      <c r="H133" s="304">
        <f>H134+H136</f>
        <v>76021</v>
      </c>
      <c r="I133" s="11"/>
      <c r="J133" s="238" t="s">
        <v>26</v>
      </c>
      <c r="K133" s="235" t="s">
        <v>158</v>
      </c>
      <c r="L133" s="235"/>
      <c r="M133" s="235"/>
      <c r="N133" s="214"/>
      <c r="O133" s="259"/>
      <c r="P133" s="239"/>
      <c r="Q133" s="262"/>
      <c r="R133" s="11"/>
    </row>
    <row r="134" spans="1:18" ht="15">
      <c r="A134" s="11"/>
      <c r="B134" s="292" t="s">
        <v>26</v>
      </c>
      <c r="C134" s="291" t="s">
        <v>158</v>
      </c>
      <c r="D134" s="291"/>
      <c r="E134" s="291"/>
      <c r="F134" s="305"/>
      <c r="G134" s="306">
        <f>G135</f>
        <v>8456</v>
      </c>
      <c r="H134" s="306">
        <f>H135</f>
        <v>8456</v>
      </c>
      <c r="I134" s="11"/>
      <c r="J134" s="231"/>
      <c r="K134" s="242" t="s">
        <v>159</v>
      </c>
      <c r="L134" s="240" t="s">
        <v>160</v>
      </c>
      <c r="M134" s="240"/>
      <c r="N134" s="240"/>
      <c r="O134" s="260"/>
      <c r="P134" s="461"/>
      <c r="Q134" s="262"/>
      <c r="R134" s="11"/>
    </row>
    <row r="135" spans="1:18" ht="15">
      <c r="A135" s="11"/>
      <c r="B135" s="286"/>
      <c r="C135" s="307" t="s">
        <v>159</v>
      </c>
      <c r="D135" s="293" t="s">
        <v>160</v>
      </c>
      <c r="E135" s="293"/>
      <c r="F135" s="293"/>
      <c r="G135" s="308">
        <v>8456</v>
      </c>
      <c r="H135" s="308">
        <v>8456</v>
      </c>
      <c r="I135" s="11"/>
      <c r="J135" s="238" t="s">
        <v>161</v>
      </c>
      <c r="K135" s="214" t="s">
        <v>30</v>
      </c>
      <c r="L135" s="214"/>
      <c r="M135" s="214"/>
      <c r="N135" s="214"/>
      <c r="O135" s="258">
        <f>O136</f>
        <v>43109</v>
      </c>
      <c r="P135" s="215"/>
      <c r="Q135" s="262"/>
      <c r="R135" s="21"/>
    </row>
    <row r="136" spans="1:18" ht="15">
      <c r="A136" s="11"/>
      <c r="B136" s="292" t="s">
        <v>161</v>
      </c>
      <c r="C136" s="305" t="s">
        <v>30</v>
      </c>
      <c r="D136" s="305"/>
      <c r="E136" s="305"/>
      <c r="F136" s="305"/>
      <c r="G136" s="309">
        <f>G137</f>
        <v>67565</v>
      </c>
      <c r="H136" s="309">
        <f>H137</f>
        <v>67565</v>
      </c>
      <c r="I136" s="11"/>
      <c r="J136" s="231"/>
      <c r="K136" s="240" t="s">
        <v>162</v>
      </c>
      <c r="L136" s="240" t="s">
        <v>163</v>
      </c>
      <c r="M136" s="240"/>
      <c r="N136" s="240"/>
      <c r="O136" s="241">
        <v>43109</v>
      </c>
      <c r="P136" s="459"/>
      <c r="Q136" s="211"/>
      <c r="R136" s="272"/>
    </row>
    <row r="137" spans="1:18" ht="15">
      <c r="A137" s="11"/>
      <c r="B137" s="286"/>
      <c r="C137" s="293" t="s">
        <v>162</v>
      </c>
      <c r="D137" s="293" t="s">
        <v>163</v>
      </c>
      <c r="E137" s="293"/>
      <c r="F137" s="293"/>
      <c r="G137" s="294">
        <v>67565</v>
      </c>
      <c r="H137" s="294">
        <v>67565</v>
      </c>
      <c r="I137" s="11"/>
      <c r="J137" s="243" t="s">
        <v>164</v>
      </c>
      <c r="K137" s="236" t="s">
        <v>165</v>
      </c>
      <c r="L137" s="236"/>
      <c r="M137" s="236"/>
      <c r="N137" s="236"/>
      <c r="O137" s="243">
        <v>4208</v>
      </c>
      <c r="P137" s="220"/>
      <c r="Q137" s="211"/>
      <c r="R137" s="21"/>
    </row>
    <row r="138" spans="1:18" ht="15">
      <c r="A138" s="11"/>
      <c r="B138" s="295" t="s">
        <v>164</v>
      </c>
      <c r="C138" s="303" t="s">
        <v>165</v>
      </c>
      <c r="D138" s="303"/>
      <c r="E138" s="303"/>
      <c r="F138" s="303"/>
      <c r="G138" s="295">
        <v>3109</v>
      </c>
      <c r="H138" s="310">
        <v>3109</v>
      </c>
      <c r="I138" s="11"/>
      <c r="J138" s="261" t="s">
        <v>166</v>
      </c>
      <c r="K138" s="233" t="s">
        <v>167</v>
      </c>
      <c r="L138" s="233"/>
      <c r="M138" s="233"/>
      <c r="N138" s="233"/>
      <c r="O138" s="243"/>
      <c r="P138" s="220"/>
      <c r="Q138" s="211"/>
      <c r="R138" s="78"/>
    </row>
    <row r="139" spans="1:18" ht="15">
      <c r="A139" s="11"/>
      <c r="B139" s="311" t="s">
        <v>166</v>
      </c>
      <c r="C139" s="288" t="s">
        <v>167</v>
      </c>
      <c r="D139" s="288"/>
      <c r="E139" s="288"/>
      <c r="F139" s="312"/>
      <c r="G139" s="295">
        <v>1889</v>
      </c>
      <c r="H139" s="310">
        <v>1889</v>
      </c>
      <c r="I139" s="11"/>
      <c r="J139" s="255" t="s">
        <v>168</v>
      </c>
      <c r="K139" s="263" t="s">
        <v>52</v>
      </c>
      <c r="L139" s="263"/>
      <c r="M139" s="263"/>
      <c r="N139" s="264"/>
      <c r="O139" s="265"/>
      <c r="P139" s="262"/>
      <c r="Q139" s="464"/>
      <c r="R139" s="11"/>
    </row>
    <row r="140" spans="1:17" ht="15">
      <c r="A140" s="11"/>
      <c r="B140" s="300" t="s">
        <v>168</v>
      </c>
      <c r="C140" s="313" t="s">
        <v>52</v>
      </c>
      <c r="D140" s="313"/>
      <c r="E140" s="313"/>
      <c r="F140" s="314"/>
      <c r="G140" s="283">
        <v>2358</v>
      </c>
      <c r="H140" s="315">
        <v>2358</v>
      </c>
      <c r="I140" s="220"/>
      <c r="J140" s="255"/>
      <c r="K140" s="263"/>
      <c r="L140" s="263"/>
      <c r="M140" s="263"/>
      <c r="N140" s="264"/>
      <c r="O140" s="265"/>
      <c r="P140" s="262"/>
      <c r="Q140" s="211"/>
    </row>
    <row r="141" spans="1:17" ht="15">
      <c r="A141" s="11"/>
      <c r="B141" s="255"/>
      <c r="C141" s="263"/>
      <c r="D141" s="263"/>
      <c r="E141" s="263"/>
      <c r="F141" s="264"/>
      <c r="G141" s="227"/>
      <c r="H141" s="265"/>
      <c r="I141" s="11"/>
      <c r="J141" s="251" t="s">
        <v>169</v>
      </c>
      <c r="K141" s="222" t="s">
        <v>170</v>
      </c>
      <c r="L141" s="222"/>
      <c r="M141" s="222"/>
      <c r="N141" s="266"/>
      <c r="O141" s="267">
        <f>O142+O143+O144+O145+O146</f>
        <v>47576</v>
      </c>
      <c r="P141" s="262"/>
      <c r="Q141" s="464"/>
    </row>
    <row r="142" spans="1:18" ht="15">
      <c r="A142" s="11"/>
      <c r="B142" s="251" t="s">
        <v>169</v>
      </c>
      <c r="C142" s="222" t="s">
        <v>170</v>
      </c>
      <c r="D142" s="222"/>
      <c r="E142" s="222"/>
      <c r="F142" s="266"/>
      <c r="G142" s="254">
        <f>G143+G144+G145+G146+G147+G148</f>
        <v>89081</v>
      </c>
      <c r="H142" s="254">
        <f>H143+H144+H145+H146+H147+H148</f>
        <v>89081</v>
      </c>
      <c r="I142" s="11"/>
      <c r="J142" s="268">
        <v>1100</v>
      </c>
      <c r="K142" s="269" t="s">
        <v>171</v>
      </c>
      <c r="L142" s="270"/>
      <c r="M142" s="270"/>
      <c r="N142" s="270"/>
      <c r="O142" s="271">
        <v>2500</v>
      </c>
      <c r="P142" s="211"/>
      <c r="Q142" s="78"/>
      <c r="R142" s="1"/>
    </row>
    <row r="143" spans="1:18" ht="15">
      <c r="A143" s="11"/>
      <c r="B143" s="24">
        <v>1100</v>
      </c>
      <c r="C143" s="316" t="s">
        <v>171</v>
      </c>
      <c r="D143" s="270"/>
      <c r="E143" s="270"/>
      <c r="F143" s="270"/>
      <c r="G143" s="54">
        <v>2755</v>
      </c>
      <c r="H143" s="317">
        <v>2755</v>
      </c>
      <c r="I143" s="11"/>
      <c r="J143" s="273">
        <v>1200</v>
      </c>
      <c r="K143" s="274" t="s">
        <v>172</v>
      </c>
      <c r="L143" s="275"/>
      <c r="M143" s="275"/>
      <c r="N143" s="275"/>
      <c r="O143" s="273">
        <v>602</v>
      </c>
      <c r="P143" s="211"/>
      <c r="Q143" s="78"/>
      <c r="R143" s="1"/>
    </row>
    <row r="144" spans="1:17" ht="15">
      <c r="A144" s="11"/>
      <c r="B144" s="20">
        <v>1200</v>
      </c>
      <c r="C144" s="318" t="s">
        <v>172</v>
      </c>
      <c r="D144" s="319"/>
      <c r="E144" s="319"/>
      <c r="F144" s="319"/>
      <c r="G144" s="87">
        <v>342</v>
      </c>
      <c r="H144" s="87">
        <v>342</v>
      </c>
      <c r="I144" s="11"/>
      <c r="J144" s="268">
        <v>2000</v>
      </c>
      <c r="K144" s="276" t="s">
        <v>173</v>
      </c>
      <c r="L144" s="211"/>
      <c r="M144" s="211"/>
      <c r="N144" s="211"/>
      <c r="O144" s="268">
        <v>44474</v>
      </c>
      <c r="P144" s="211"/>
      <c r="Q144" s="11"/>
    </row>
    <row r="145" spans="2:17" ht="15">
      <c r="B145" s="24">
        <v>2000</v>
      </c>
      <c r="C145" s="114" t="s">
        <v>173</v>
      </c>
      <c r="D145" s="11"/>
      <c r="E145" s="11"/>
      <c r="F145" s="11"/>
      <c r="G145" s="104">
        <v>39198</v>
      </c>
      <c r="H145" s="24">
        <v>39198</v>
      </c>
      <c r="I145" s="11"/>
      <c r="J145" s="238">
        <v>5000</v>
      </c>
      <c r="K145" s="274" t="s">
        <v>174</v>
      </c>
      <c r="L145" s="235"/>
      <c r="M145" s="235"/>
      <c r="N145" s="235"/>
      <c r="O145" s="277"/>
      <c r="P145" s="464"/>
      <c r="Q145" s="11"/>
    </row>
    <row r="146" spans="2:18" ht="15">
      <c r="B146" s="292">
        <v>5000</v>
      </c>
      <c r="C146" s="318" t="s">
        <v>174</v>
      </c>
      <c r="D146" s="290"/>
      <c r="E146" s="290"/>
      <c r="F146" s="290"/>
      <c r="G146" s="320">
        <v>39484</v>
      </c>
      <c r="H146" s="321">
        <v>39484</v>
      </c>
      <c r="J146" s="238">
        <v>9000</v>
      </c>
      <c r="K146" s="274" t="s">
        <v>175</v>
      </c>
      <c r="L146" s="235"/>
      <c r="M146" s="235"/>
      <c r="N146" s="235"/>
      <c r="O146" s="273"/>
      <c r="P146" s="211"/>
      <c r="Q146" s="209"/>
      <c r="R146" s="1"/>
    </row>
    <row r="147" spans="2:18" ht="15.75" thickBot="1">
      <c r="B147" s="292">
        <v>7000</v>
      </c>
      <c r="C147" s="318" t="s">
        <v>296</v>
      </c>
      <c r="D147" s="290"/>
      <c r="E147" s="290"/>
      <c r="F147" s="290"/>
      <c r="G147" s="320">
        <v>4590</v>
      </c>
      <c r="H147" s="20">
        <v>4590</v>
      </c>
      <c r="J147" s="230"/>
      <c r="K147" s="278"/>
      <c r="L147" s="228"/>
      <c r="M147" s="228"/>
      <c r="N147" s="228"/>
      <c r="O147" s="279"/>
      <c r="P147" s="464"/>
      <c r="Q147" s="1"/>
      <c r="R147" s="1"/>
    </row>
    <row r="148" spans="2:16" ht="15.75" thickBot="1">
      <c r="B148" s="292">
        <v>9000</v>
      </c>
      <c r="C148" s="318" t="s">
        <v>175</v>
      </c>
      <c r="D148" s="290"/>
      <c r="E148" s="290"/>
      <c r="F148" s="290"/>
      <c r="G148" s="320">
        <v>2712</v>
      </c>
      <c r="H148" s="20">
        <v>2712</v>
      </c>
      <c r="I148" s="1"/>
      <c r="J148" s="212"/>
      <c r="K148" s="6" t="s">
        <v>300</v>
      </c>
      <c r="L148" s="7"/>
      <c r="M148" s="7"/>
      <c r="N148" s="82"/>
      <c r="O148" s="213">
        <v>0</v>
      </c>
      <c r="P148" s="173"/>
    </row>
    <row r="149" spans="2:16" ht="15.75" thickBot="1">
      <c r="B149" s="212"/>
      <c r="C149" s="6" t="s">
        <v>250</v>
      </c>
      <c r="D149" s="7"/>
      <c r="E149" s="7"/>
      <c r="F149" s="82"/>
      <c r="G149" s="213"/>
      <c r="H149" s="213">
        <f>G117+H119-H130</f>
        <v>1207</v>
      </c>
      <c r="I149" s="1"/>
      <c r="J149" s="1"/>
      <c r="K149" s="1"/>
      <c r="L149" s="1"/>
      <c r="M149" s="1"/>
      <c r="N149" s="1"/>
      <c r="O149" s="1"/>
      <c r="P149" s="78"/>
    </row>
    <row r="150" spans="2:17" ht="15">
      <c r="B150" s="1"/>
      <c r="C150" s="1"/>
      <c r="D150" s="1"/>
      <c r="E150" s="1"/>
      <c r="F150" s="1"/>
      <c r="G150" s="1"/>
      <c r="H150" s="1"/>
      <c r="Q150" s="11"/>
    </row>
    <row r="151" ht="15">
      <c r="Q151" s="11"/>
    </row>
    <row r="152" spans="2:17" ht="15">
      <c r="B152" s="1" t="s">
        <v>275</v>
      </c>
      <c r="C152" s="1"/>
      <c r="D152" s="1"/>
      <c r="E152" s="1"/>
      <c r="F152" s="1"/>
      <c r="G152" s="1"/>
      <c r="H152" s="1"/>
      <c r="I152" s="1"/>
      <c r="J152" s="1" t="s">
        <v>275</v>
      </c>
      <c r="K152" s="209"/>
      <c r="L152" s="209"/>
      <c r="M152" s="209"/>
      <c r="N152" s="209"/>
      <c r="O152" s="209"/>
      <c r="P152" s="209"/>
      <c r="Q152" s="11"/>
    </row>
    <row r="153" spans="2:17" ht="15">
      <c r="B153" s="1" t="s">
        <v>176</v>
      </c>
      <c r="C153" s="1"/>
      <c r="D153" s="1"/>
      <c r="E153" s="1"/>
      <c r="F153" s="1" t="s">
        <v>177</v>
      </c>
      <c r="G153" s="1"/>
      <c r="H153" s="77"/>
      <c r="I153" s="1"/>
      <c r="J153" s="1" t="s">
        <v>176</v>
      </c>
      <c r="K153" s="1"/>
      <c r="L153" s="1"/>
      <c r="M153" s="1"/>
      <c r="N153" s="1" t="s">
        <v>177</v>
      </c>
      <c r="O153" s="1"/>
      <c r="P153" s="1"/>
      <c r="Q153" s="77"/>
    </row>
    <row r="154" spans="2:17" ht="15">
      <c r="B154" s="337"/>
      <c r="C154" s="337"/>
      <c r="D154" s="220"/>
      <c r="E154" s="11"/>
      <c r="F154" s="11"/>
      <c r="G154" s="11"/>
      <c r="H154" s="75"/>
      <c r="I154" s="75"/>
      <c r="K154" s="337"/>
      <c r="L154" s="337"/>
      <c r="M154" s="220"/>
      <c r="N154" s="11"/>
      <c r="O154" s="11"/>
      <c r="P154" s="11"/>
      <c r="Q154" s="75"/>
    </row>
    <row r="155" spans="2:17" ht="15">
      <c r="B155" s="337"/>
      <c r="C155" s="337"/>
      <c r="D155" s="220"/>
      <c r="E155" s="11"/>
      <c r="F155" s="11"/>
      <c r="G155" s="11"/>
      <c r="H155" s="76"/>
      <c r="I155" s="76"/>
      <c r="K155" s="337"/>
      <c r="L155" s="337"/>
      <c r="M155" s="220"/>
      <c r="N155" s="11"/>
      <c r="O155" s="11"/>
      <c r="P155" s="11"/>
      <c r="Q155" s="76"/>
    </row>
    <row r="156" spans="2:17" ht="15">
      <c r="B156" s="337"/>
      <c r="C156" s="337"/>
      <c r="D156" s="220"/>
      <c r="E156" s="11"/>
      <c r="F156" s="11"/>
      <c r="G156" s="11"/>
      <c r="H156" s="76"/>
      <c r="I156" s="76"/>
      <c r="K156" s="337"/>
      <c r="L156" s="337"/>
      <c r="M156" s="220"/>
      <c r="N156" s="11"/>
      <c r="O156" s="11"/>
      <c r="P156" s="11"/>
      <c r="Q156" s="76"/>
    </row>
    <row r="157" spans="2:17" ht="15.75">
      <c r="B157" s="337"/>
      <c r="C157" s="337"/>
      <c r="D157" s="220"/>
      <c r="E157" s="11"/>
      <c r="F157" s="11"/>
      <c r="G157" s="11"/>
      <c r="H157" s="76"/>
      <c r="I157" s="80"/>
      <c r="J157" s="322"/>
      <c r="K157" s="322"/>
      <c r="L157" s="322"/>
      <c r="M157" s="322"/>
      <c r="N157" s="322"/>
      <c r="P157" s="11"/>
      <c r="Q157" s="76"/>
    </row>
    <row r="158" spans="1:17" ht="15.75">
      <c r="A158" s="322"/>
      <c r="B158" s="322"/>
      <c r="C158" s="322"/>
      <c r="D158" s="322"/>
      <c r="E158" s="322"/>
      <c r="I158" s="80"/>
      <c r="J158" s="322"/>
      <c r="K158" s="322"/>
      <c r="L158" s="322"/>
      <c r="M158" s="322"/>
      <c r="N158" s="322"/>
      <c r="P158" s="11"/>
      <c r="Q158" s="76"/>
    </row>
    <row r="159" spans="1:17" ht="15.75">
      <c r="A159" s="322" t="s">
        <v>277</v>
      </c>
      <c r="B159" s="322"/>
      <c r="C159" s="322"/>
      <c r="D159" s="322"/>
      <c r="E159" s="322"/>
      <c r="I159" s="11"/>
      <c r="J159" s="80"/>
      <c r="K159" s="322" t="s">
        <v>279</v>
      </c>
      <c r="L159" s="322"/>
      <c r="M159" s="322"/>
      <c r="N159" s="322"/>
      <c r="O159" s="322"/>
      <c r="Q159" s="76"/>
    </row>
    <row r="160" spans="1:17" ht="15.75">
      <c r="A160" s="80" t="s">
        <v>278</v>
      </c>
      <c r="B160" s="322"/>
      <c r="C160" s="322"/>
      <c r="D160" s="322"/>
      <c r="E160" s="322"/>
      <c r="F160" s="322"/>
      <c r="I160" s="77"/>
      <c r="J160" s="80" t="s">
        <v>276</v>
      </c>
      <c r="K160" s="322"/>
      <c r="L160" s="322"/>
      <c r="M160" s="322"/>
      <c r="N160" s="322"/>
      <c r="O160" s="322"/>
      <c r="Q160" s="220"/>
    </row>
    <row r="161" spans="1:17" ht="15.75" thickBot="1">
      <c r="A161" s="11"/>
      <c r="E161" s="58"/>
      <c r="F161" s="58"/>
      <c r="G161" s="58"/>
      <c r="I161" s="337"/>
      <c r="J161" s="11"/>
      <c r="N161" s="58"/>
      <c r="O161" s="58"/>
      <c r="P161" s="58"/>
      <c r="Q161" s="76"/>
    </row>
    <row r="162" spans="1:17" ht="15.75" thickBot="1">
      <c r="A162" s="81" t="s">
        <v>180</v>
      </c>
      <c r="B162" s="7" t="s">
        <v>181</v>
      </c>
      <c r="C162" s="7"/>
      <c r="D162" s="323"/>
      <c r="E162" s="323"/>
      <c r="F162" s="8"/>
      <c r="G162" s="83" t="s">
        <v>182</v>
      </c>
      <c r="H162" s="83" t="s">
        <v>129</v>
      </c>
      <c r="I162" s="337"/>
      <c r="J162" s="81" t="s">
        <v>180</v>
      </c>
      <c r="K162" s="7" t="s">
        <v>181</v>
      </c>
      <c r="L162" s="7"/>
      <c r="M162" s="323"/>
      <c r="N162" s="323"/>
      <c r="O162" s="8"/>
      <c r="P162" s="83" t="s">
        <v>182</v>
      </c>
      <c r="Q162" s="220"/>
    </row>
    <row r="163" spans="1:17" ht="15">
      <c r="A163" s="324">
        <v>1000</v>
      </c>
      <c r="B163" s="325" t="s">
        <v>183</v>
      </c>
      <c r="C163" s="326"/>
      <c r="D163" s="327"/>
      <c r="E163" s="327"/>
      <c r="F163" s="328"/>
      <c r="G163" s="329">
        <f>G164+G169</f>
        <v>611750</v>
      </c>
      <c r="H163" s="329">
        <f>H164+H169</f>
        <v>611750</v>
      </c>
      <c r="I163" s="337"/>
      <c r="J163" s="324">
        <v>1000</v>
      </c>
      <c r="K163" s="325" t="s">
        <v>183</v>
      </c>
      <c r="L163" s="326"/>
      <c r="M163" s="327"/>
      <c r="N163" s="327"/>
      <c r="O163" s="328"/>
      <c r="P163" s="329">
        <f>P164+P169</f>
        <v>649600</v>
      </c>
      <c r="Q163" s="76"/>
    </row>
    <row r="164" spans="1:17" ht="15">
      <c r="A164" s="330">
        <v>1100</v>
      </c>
      <c r="B164" s="331" t="s">
        <v>171</v>
      </c>
      <c r="C164" s="222"/>
      <c r="D164" s="281"/>
      <c r="E164" s="281"/>
      <c r="F164" s="281"/>
      <c r="G164" s="332">
        <f>G165+G166+G167+G168</f>
        <v>490108</v>
      </c>
      <c r="H164" s="332">
        <f>H165+H166+H167+H168</f>
        <v>490108</v>
      </c>
      <c r="I164" s="337"/>
      <c r="J164" s="330">
        <v>1100</v>
      </c>
      <c r="K164" s="331" t="s">
        <v>171</v>
      </c>
      <c r="L164" s="222"/>
      <c r="M164" s="281"/>
      <c r="N164" s="281"/>
      <c r="O164" s="281"/>
      <c r="P164" s="332">
        <f>P165+P166+P167+P168</f>
        <v>520128</v>
      </c>
      <c r="Q164" s="76"/>
    </row>
    <row r="165" spans="1:17" ht="15">
      <c r="A165" s="333">
        <v>1110</v>
      </c>
      <c r="B165" s="334" t="s">
        <v>171</v>
      </c>
      <c r="C165" s="263"/>
      <c r="D165" s="319"/>
      <c r="E165" s="319"/>
      <c r="F165" s="58"/>
      <c r="G165" s="335">
        <v>469677</v>
      </c>
      <c r="H165" s="335">
        <v>469677</v>
      </c>
      <c r="I165" s="337"/>
      <c r="J165" s="333">
        <v>1110</v>
      </c>
      <c r="K165" s="334" t="s">
        <v>171</v>
      </c>
      <c r="L165" s="263"/>
      <c r="M165" s="319"/>
      <c r="N165" s="319"/>
      <c r="O165" s="58"/>
      <c r="P165" s="335">
        <v>497814</v>
      </c>
      <c r="Q165" s="76"/>
    </row>
    <row r="166" spans="1:17" ht="15">
      <c r="A166" s="333">
        <v>1140</v>
      </c>
      <c r="B166" s="334" t="s">
        <v>184</v>
      </c>
      <c r="C166" s="263"/>
      <c r="D166" s="319"/>
      <c r="E166" s="319"/>
      <c r="F166" s="290"/>
      <c r="G166" s="335">
        <v>1937</v>
      </c>
      <c r="H166" s="335">
        <v>1937</v>
      </c>
      <c r="I166" s="337"/>
      <c r="J166" s="333">
        <v>1140</v>
      </c>
      <c r="K166" s="334" t="s">
        <v>184</v>
      </c>
      <c r="L166" s="263"/>
      <c r="M166" s="319"/>
      <c r="N166" s="319"/>
      <c r="O166" s="290"/>
      <c r="P166" s="335">
        <v>3850</v>
      </c>
      <c r="Q166" s="76"/>
    </row>
    <row r="167" spans="1:17" ht="15">
      <c r="A167" s="336">
        <v>1150</v>
      </c>
      <c r="B167" s="337" t="s">
        <v>185</v>
      </c>
      <c r="C167" s="220"/>
      <c r="D167" s="220"/>
      <c r="E167" s="11"/>
      <c r="F167" s="58"/>
      <c r="G167" s="139">
        <v>17946</v>
      </c>
      <c r="H167" s="139">
        <v>17946</v>
      </c>
      <c r="I167" s="337"/>
      <c r="J167" s="336">
        <v>1150</v>
      </c>
      <c r="K167" s="337" t="s">
        <v>185</v>
      </c>
      <c r="L167" s="220"/>
      <c r="M167" s="220"/>
      <c r="N167" s="11"/>
      <c r="O167" s="58"/>
      <c r="P167" s="139">
        <v>17584</v>
      </c>
      <c r="Q167" s="76"/>
    </row>
    <row r="168" spans="1:17" ht="15">
      <c r="A168" s="333">
        <v>1170</v>
      </c>
      <c r="B168" s="334" t="s">
        <v>186</v>
      </c>
      <c r="C168" s="263"/>
      <c r="D168" s="263"/>
      <c r="E168" s="319"/>
      <c r="F168" s="290"/>
      <c r="G168" s="335">
        <v>548</v>
      </c>
      <c r="H168" s="335">
        <v>548</v>
      </c>
      <c r="I168" s="363"/>
      <c r="J168" s="333">
        <v>1170</v>
      </c>
      <c r="K168" s="334" t="s">
        <v>186</v>
      </c>
      <c r="L168" s="263"/>
      <c r="M168" s="263"/>
      <c r="N168" s="319"/>
      <c r="O168" s="290"/>
      <c r="P168" s="335">
        <v>880</v>
      </c>
      <c r="Q168" s="220"/>
    </row>
    <row r="169" spans="1:17" ht="15">
      <c r="A169" s="330">
        <v>1200</v>
      </c>
      <c r="B169" s="331" t="s">
        <v>187</v>
      </c>
      <c r="C169" s="222"/>
      <c r="D169" s="222"/>
      <c r="E169" s="222"/>
      <c r="F169" s="296"/>
      <c r="G169" s="221">
        <f>G170</f>
        <v>121642</v>
      </c>
      <c r="H169" s="221">
        <f>H170</f>
        <v>121642</v>
      </c>
      <c r="I169" s="337"/>
      <c r="J169" s="330">
        <v>1200</v>
      </c>
      <c r="K169" s="331" t="s">
        <v>187</v>
      </c>
      <c r="L169" s="222"/>
      <c r="M169" s="222"/>
      <c r="N169" s="222"/>
      <c r="O169" s="296"/>
      <c r="P169" s="221">
        <f>P170</f>
        <v>129472</v>
      </c>
      <c r="Q169" s="220"/>
    </row>
    <row r="170" spans="1:17" ht="15">
      <c r="A170" s="338">
        <v>1210</v>
      </c>
      <c r="B170" s="339" t="s">
        <v>188</v>
      </c>
      <c r="C170" s="313"/>
      <c r="D170" s="313"/>
      <c r="E170" s="313"/>
      <c r="F170" s="290"/>
      <c r="G170" s="335">
        <v>121642</v>
      </c>
      <c r="H170" s="335">
        <v>121642</v>
      </c>
      <c r="I170" s="363"/>
      <c r="J170" s="338">
        <v>1210</v>
      </c>
      <c r="K170" s="339" t="s">
        <v>188</v>
      </c>
      <c r="L170" s="313"/>
      <c r="M170" s="313"/>
      <c r="N170" s="313"/>
      <c r="O170" s="290"/>
      <c r="P170" s="335">
        <v>129472</v>
      </c>
      <c r="Q170" s="76"/>
    </row>
    <row r="171" spans="1:17" ht="15">
      <c r="A171" s="340">
        <v>2000</v>
      </c>
      <c r="B171" s="341" t="s">
        <v>173</v>
      </c>
      <c r="C171" s="342"/>
      <c r="D171" s="342"/>
      <c r="E171" s="342"/>
      <c r="F171" s="328"/>
      <c r="G171" s="343">
        <f>G172+G173+G181+G189+G190</f>
        <v>438571</v>
      </c>
      <c r="H171" s="343">
        <f>H172+H173+H181+H189+H190</f>
        <v>438571</v>
      </c>
      <c r="I171" s="363"/>
      <c r="J171" s="340">
        <v>2000</v>
      </c>
      <c r="K171" s="341" t="s">
        <v>173</v>
      </c>
      <c r="L171" s="342"/>
      <c r="M171" s="342"/>
      <c r="N171" s="342"/>
      <c r="O171" s="328"/>
      <c r="P171" s="343">
        <f>P172+P173+P181+P189+P190</f>
        <v>565378</v>
      </c>
      <c r="Q171" s="76"/>
    </row>
    <row r="172" spans="1:17" ht="15">
      <c r="A172" s="344">
        <v>2100</v>
      </c>
      <c r="B172" s="345" t="s">
        <v>189</v>
      </c>
      <c r="C172" s="346"/>
      <c r="D172" s="346"/>
      <c r="E172" s="346"/>
      <c r="F172" s="281"/>
      <c r="G172" s="347">
        <v>785</v>
      </c>
      <c r="H172" s="347">
        <v>785</v>
      </c>
      <c r="I172" s="363"/>
      <c r="J172" s="344">
        <v>2100</v>
      </c>
      <c r="K172" s="345" t="s">
        <v>189</v>
      </c>
      <c r="L172" s="346"/>
      <c r="M172" s="346"/>
      <c r="N172" s="346"/>
      <c r="O172" s="281"/>
      <c r="P172" s="347">
        <v>4421</v>
      </c>
      <c r="Q172" s="76"/>
    </row>
    <row r="173" spans="1:17" ht="15">
      <c r="A173" s="348">
        <v>2200</v>
      </c>
      <c r="B173" s="349" t="s">
        <v>190</v>
      </c>
      <c r="C173" s="350"/>
      <c r="D173" s="350"/>
      <c r="E173" s="350"/>
      <c r="F173" s="296"/>
      <c r="G173" s="332">
        <f>G174+G175+G176+G177+G178+G179+G180</f>
        <v>300748</v>
      </c>
      <c r="H173" s="332">
        <f>H174+H175+H176+H177+H178+H179+H180</f>
        <v>300748</v>
      </c>
      <c r="I173" s="363"/>
      <c r="J173" s="348">
        <v>2200</v>
      </c>
      <c r="K173" s="349" t="s">
        <v>190</v>
      </c>
      <c r="L173" s="350"/>
      <c r="M173" s="350"/>
      <c r="N173" s="350"/>
      <c r="O173" s="296"/>
      <c r="P173" s="332">
        <f>P174+P175+P176+P177+P178+P179+P180</f>
        <v>366230</v>
      </c>
      <c r="Q173" s="76"/>
    </row>
    <row r="174" spans="1:17" ht="15">
      <c r="A174" s="338">
        <v>2210</v>
      </c>
      <c r="B174" s="339" t="s">
        <v>191</v>
      </c>
      <c r="C174" s="303"/>
      <c r="D174" s="303"/>
      <c r="E174" s="303"/>
      <c r="F174" s="290"/>
      <c r="G174" s="295">
        <v>22268</v>
      </c>
      <c r="H174" s="295">
        <v>22268</v>
      </c>
      <c r="I174" s="363"/>
      <c r="J174" s="338">
        <v>2210</v>
      </c>
      <c r="K174" s="339" t="s">
        <v>191</v>
      </c>
      <c r="L174" s="303"/>
      <c r="M174" s="303"/>
      <c r="N174" s="303"/>
      <c r="O174" s="290"/>
      <c r="P174" s="295">
        <v>25497</v>
      </c>
      <c r="Q174" s="76"/>
    </row>
    <row r="175" spans="1:17" ht="15">
      <c r="A175" s="351">
        <v>2220</v>
      </c>
      <c r="B175" s="352" t="s">
        <v>192</v>
      </c>
      <c r="C175" s="353"/>
      <c r="D175" s="288"/>
      <c r="E175" s="288"/>
      <c r="F175" s="58"/>
      <c r="G175" s="286">
        <v>106255</v>
      </c>
      <c r="H175" s="286">
        <v>106255</v>
      </c>
      <c r="I175" s="337"/>
      <c r="J175" s="351">
        <v>2220</v>
      </c>
      <c r="K175" s="352" t="s">
        <v>192</v>
      </c>
      <c r="L175" s="353"/>
      <c r="M175" s="288"/>
      <c r="N175" s="288"/>
      <c r="O175" s="58"/>
      <c r="P175" s="286">
        <v>138481</v>
      </c>
      <c r="Q175" s="76"/>
    </row>
    <row r="176" spans="1:17" ht="15">
      <c r="A176" s="338">
        <v>2230</v>
      </c>
      <c r="B176" s="339" t="s">
        <v>193</v>
      </c>
      <c r="C176" s="303"/>
      <c r="D176" s="303"/>
      <c r="E176" s="303"/>
      <c r="F176" s="290"/>
      <c r="G176" s="295">
        <v>67534</v>
      </c>
      <c r="H176" s="295">
        <v>67534</v>
      </c>
      <c r="I176" s="337"/>
      <c r="J176" s="338">
        <v>2230</v>
      </c>
      <c r="K176" s="339" t="s">
        <v>193</v>
      </c>
      <c r="L176" s="303"/>
      <c r="M176" s="303"/>
      <c r="N176" s="303"/>
      <c r="O176" s="290"/>
      <c r="P176" s="295">
        <v>36316</v>
      </c>
      <c r="Q176" s="76"/>
    </row>
    <row r="177" spans="1:17" ht="15">
      <c r="A177" s="336">
        <v>2240</v>
      </c>
      <c r="B177" s="337" t="s">
        <v>194</v>
      </c>
      <c r="C177" s="220"/>
      <c r="D177" s="220"/>
      <c r="E177" s="220"/>
      <c r="F177" s="58"/>
      <c r="G177" s="354">
        <v>58602</v>
      </c>
      <c r="H177" s="354">
        <v>58602</v>
      </c>
      <c r="I177" s="363"/>
      <c r="J177" s="336">
        <v>2240</v>
      </c>
      <c r="K177" s="337" t="s">
        <v>194</v>
      </c>
      <c r="L177" s="220"/>
      <c r="M177" s="220"/>
      <c r="N177" s="220"/>
      <c r="O177" s="58"/>
      <c r="P177" s="354">
        <v>72912</v>
      </c>
      <c r="Q177" s="76"/>
    </row>
    <row r="178" spans="1:17" ht="15">
      <c r="A178" s="333">
        <v>2250</v>
      </c>
      <c r="B178" s="334" t="s">
        <v>195</v>
      </c>
      <c r="C178" s="263"/>
      <c r="D178" s="263"/>
      <c r="E178" s="263"/>
      <c r="F178" s="290"/>
      <c r="G178" s="355">
        <v>4206</v>
      </c>
      <c r="H178" s="355">
        <v>4206</v>
      </c>
      <c r="I178" s="363"/>
      <c r="J178" s="333">
        <v>2250</v>
      </c>
      <c r="K178" s="334" t="s">
        <v>195</v>
      </c>
      <c r="L178" s="263"/>
      <c r="M178" s="263"/>
      <c r="N178" s="263"/>
      <c r="O178" s="290"/>
      <c r="P178" s="355">
        <v>6068</v>
      </c>
      <c r="Q178" s="220"/>
    </row>
    <row r="179" spans="1:17" ht="15">
      <c r="A179" s="356">
        <v>2260</v>
      </c>
      <c r="B179" s="357" t="s">
        <v>196</v>
      </c>
      <c r="C179" s="301"/>
      <c r="D179" s="301"/>
      <c r="E179" s="301"/>
      <c r="F179" s="58"/>
      <c r="G179" s="300">
        <v>387</v>
      </c>
      <c r="H179" s="300">
        <v>387</v>
      </c>
      <c r="I179" s="337"/>
      <c r="J179" s="356">
        <v>2260</v>
      </c>
      <c r="K179" s="357" t="s">
        <v>196</v>
      </c>
      <c r="L179" s="301"/>
      <c r="M179" s="301"/>
      <c r="N179" s="301"/>
      <c r="O179" s="58"/>
      <c r="P179" s="300">
        <v>920</v>
      </c>
      <c r="Q179" s="76"/>
    </row>
    <row r="180" spans="1:17" ht="15">
      <c r="A180" s="358">
        <v>2270</v>
      </c>
      <c r="B180" s="359" t="s">
        <v>197</v>
      </c>
      <c r="C180" s="359"/>
      <c r="D180" s="339"/>
      <c r="E180" s="339"/>
      <c r="F180" s="359"/>
      <c r="G180" s="295">
        <v>41496</v>
      </c>
      <c r="H180" s="295">
        <v>41496</v>
      </c>
      <c r="I180" s="363"/>
      <c r="J180" s="358">
        <v>2270</v>
      </c>
      <c r="K180" s="359" t="s">
        <v>197</v>
      </c>
      <c r="L180" s="359"/>
      <c r="M180" s="339"/>
      <c r="N180" s="339"/>
      <c r="O180" s="359"/>
      <c r="P180" s="295">
        <v>86036</v>
      </c>
      <c r="Q180" s="76"/>
    </row>
    <row r="181" spans="1:17" ht="15">
      <c r="A181" s="499">
        <v>2300</v>
      </c>
      <c r="B181" s="500" t="s">
        <v>198</v>
      </c>
      <c r="C181" s="252"/>
      <c r="D181" s="252"/>
      <c r="E181" s="296"/>
      <c r="F181" s="364"/>
      <c r="G181" s="347">
        <f>G182+G183+G184+G185+G186+G187+G188</f>
        <v>124477</v>
      </c>
      <c r="H181" s="347">
        <f>H182+H183+H184+H185+H186+H187+H188</f>
        <v>124477</v>
      </c>
      <c r="I181" s="363"/>
      <c r="J181" s="499">
        <v>2300</v>
      </c>
      <c r="K181" s="500" t="s">
        <v>198</v>
      </c>
      <c r="L181" s="252"/>
      <c r="M181" s="252"/>
      <c r="N181" s="296"/>
      <c r="O181" s="364"/>
      <c r="P181" s="347">
        <f>P182+P183+P184+P185+P186+P187+P188</f>
        <v>178253</v>
      </c>
      <c r="Q181" s="76"/>
    </row>
    <row r="182" spans="1:17" ht="15">
      <c r="A182" s="356">
        <v>2310</v>
      </c>
      <c r="B182" s="357" t="s">
        <v>199</v>
      </c>
      <c r="C182" s="361"/>
      <c r="D182" s="361"/>
      <c r="E182" s="303"/>
      <c r="F182" s="362"/>
      <c r="G182" s="295">
        <v>13216</v>
      </c>
      <c r="H182" s="295">
        <v>13216</v>
      </c>
      <c r="I182" s="363"/>
      <c r="J182" s="356">
        <v>2310</v>
      </c>
      <c r="K182" s="357" t="s">
        <v>199</v>
      </c>
      <c r="L182" s="361"/>
      <c r="M182" s="361"/>
      <c r="N182" s="303"/>
      <c r="O182" s="362"/>
      <c r="P182" s="295">
        <v>20702</v>
      </c>
      <c r="Q182" s="76"/>
    </row>
    <row r="183" spans="1:17" ht="15">
      <c r="A183" s="338">
        <v>2320</v>
      </c>
      <c r="B183" s="339" t="s">
        <v>200</v>
      </c>
      <c r="C183" s="313"/>
      <c r="D183" s="313"/>
      <c r="E183" s="313"/>
      <c r="F183" s="362"/>
      <c r="G183" s="335">
        <v>48552</v>
      </c>
      <c r="H183" s="335">
        <v>48552</v>
      </c>
      <c r="I183" s="363"/>
      <c r="J183" s="338">
        <v>2320</v>
      </c>
      <c r="K183" s="339" t="s">
        <v>200</v>
      </c>
      <c r="L183" s="313"/>
      <c r="M183" s="313"/>
      <c r="N183" s="313"/>
      <c r="O183" s="362"/>
      <c r="P183" s="335">
        <v>75139</v>
      </c>
      <c r="Q183" s="76"/>
    </row>
    <row r="184" spans="1:17" ht="15">
      <c r="A184" s="356">
        <v>2340</v>
      </c>
      <c r="B184" s="357" t="s">
        <v>201</v>
      </c>
      <c r="C184" s="361"/>
      <c r="D184" s="361"/>
      <c r="E184" s="303"/>
      <c r="F184" s="59"/>
      <c r="G184" s="295">
        <v>286</v>
      </c>
      <c r="H184" s="295">
        <v>286</v>
      </c>
      <c r="I184" s="363"/>
      <c r="J184" s="356">
        <v>2340</v>
      </c>
      <c r="K184" s="357" t="s">
        <v>201</v>
      </c>
      <c r="L184" s="361"/>
      <c r="M184" s="361"/>
      <c r="N184" s="303"/>
      <c r="O184" s="59"/>
      <c r="P184" s="295">
        <v>1130</v>
      </c>
      <c r="Q184" s="76"/>
    </row>
    <row r="185" spans="1:17" ht="15">
      <c r="A185" s="338">
        <v>2350</v>
      </c>
      <c r="B185" s="363" t="s">
        <v>202</v>
      </c>
      <c r="C185" s="290"/>
      <c r="D185" s="290"/>
      <c r="E185" s="290"/>
      <c r="F185" s="362"/>
      <c r="G185" s="295">
        <v>22051</v>
      </c>
      <c r="H185" s="295">
        <v>22051</v>
      </c>
      <c r="I185" s="337"/>
      <c r="J185" s="338">
        <v>2350</v>
      </c>
      <c r="K185" s="363" t="s">
        <v>202</v>
      </c>
      <c r="L185" s="290"/>
      <c r="M185" s="290"/>
      <c r="N185" s="290"/>
      <c r="O185" s="362"/>
      <c r="P185" s="295">
        <v>25860</v>
      </c>
      <c r="Q185" s="76"/>
    </row>
    <row r="186" spans="1:17" ht="15">
      <c r="A186" s="338">
        <v>2360</v>
      </c>
      <c r="B186" s="339" t="s">
        <v>203</v>
      </c>
      <c r="C186" s="313"/>
      <c r="D186" s="313"/>
      <c r="E186" s="313"/>
      <c r="F186" s="362"/>
      <c r="G186" s="335">
        <v>33871</v>
      </c>
      <c r="H186" s="335">
        <v>33871</v>
      </c>
      <c r="I186" s="337"/>
      <c r="J186" s="338">
        <v>2360</v>
      </c>
      <c r="K186" s="339" t="s">
        <v>203</v>
      </c>
      <c r="L186" s="313"/>
      <c r="M186" s="313"/>
      <c r="N186" s="313"/>
      <c r="O186" s="362"/>
      <c r="P186" s="335">
        <v>44880</v>
      </c>
      <c r="Q186" s="220"/>
    </row>
    <row r="187" spans="1:17" ht="15">
      <c r="A187" s="333">
        <v>2370</v>
      </c>
      <c r="B187" s="334" t="s">
        <v>204</v>
      </c>
      <c r="C187" s="263"/>
      <c r="D187" s="263"/>
      <c r="E187" s="220"/>
      <c r="F187" s="59"/>
      <c r="G187" s="354">
        <v>966</v>
      </c>
      <c r="H187" s="354">
        <v>966</v>
      </c>
      <c r="I187" s="363"/>
      <c r="J187" s="333">
        <v>2370</v>
      </c>
      <c r="K187" s="334" t="s">
        <v>204</v>
      </c>
      <c r="L187" s="263"/>
      <c r="M187" s="263"/>
      <c r="N187" s="220"/>
      <c r="O187" s="59"/>
      <c r="P187" s="354">
        <v>2337</v>
      </c>
      <c r="Q187" s="76"/>
    </row>
    <row r="188" spans="1:17" ht="15">
      <c r="A188" s="333">
        <v>2390</v>
      </c>
      <c r="B188" s="334" t="s">
        <v>205</v>
      </c>
      <c r="C188" s="263"/>
      <c r="D188" s="263"/>
      <c r="E188" s="263"/>
      <c r="F188" s="362"/>
      <c r="G188" s="335">
        <v>5535</v>
      </c>
      <c r="H188" s="335">
        <v>5535</v>
      </c>
      <c r="I188" s="337"/>
      <c r="J188" s="333">
        <v>2390</v>
      </c>
      <c r="K188" s="334" t="s">
        <v>205</v>
      </c>
      <c r="L188" s="263"/>
      <c r="M188" s="263"/>
      <c r="N188" s="263"/>
      <c r="O188" s="362"/>
      <c r="P188" s="335">
        <v>8205</v>
      </c>
      <c r="Q188" s="11"/>
    </row>
    <row r="189" spans="1:17" ht="15">
      <c r="A189" s="348">
        <v>2400</v>
      </c>
      <c r="B189" s="349" t="s">
        <v>206</v>
      </c>
      <c r="C189" s="350"/>
      <c r="D189" s="350"/>
      <c r="E189" s="350"/>
      <c r="F189" s="370"/>
      <c r="G189" s="332">
        <v>2444</v>
      </c>
      <c r="H189" s="332">
        <v>2444</v>
      </c>
      <c r="I189" s="363"/>
      <c r="J189" s="348">
        <v>2400</v>
      </c>
      <c r="K189" s="349" t="s">
        <v>206</v>
      </c>
      <c r="L189" s="350"/>
      <c r="M189" s="350"/>
      <c r="N189" s="350"/>
      <c r="O189" s="370"/>
      <c r="P189" s="332">
        <v>3275</v>
      </c>
      <c r="Q189" s="76"/>
    </row>
    <row r="190" spans="1:17" ht="15">
      <c r="A190" s="344">
        <v>2500</v>
      </c>
      <c r="B190" s="345" t="s">
        <v>207</v>
      </c>
      <c r="C190" s="296"/>
      <c r="D190" s="296"/>
      <c r="E190" s="299"/>
      <c r="F190" s="364"/>
      <c r="G190" s="539">
        <f>G191</f>
        <v>10117</v>
      </c>
      <c r="H190" s="332">
        <f>H191</f>
        <v>10117</v>
      </c>
      <c r="I190" s="363"/>
      <c r="J190" s="344">
        <v>2500</v>
      </c>
      <c r="K190" s="345" t="s">
        <v>207</v>
      </c>
      <c r="L190" s="296"/>
      <c r="M190" s="296"/>
      <c r="N190" s="299"/>
      <c r="O190" s="364"/>
      <c r="P190" s="539">
        <f>P191</f>
        <v>13199</v>
      </c>
      <c r="Q190" s="76"/>
    </row>
    <row r="191" spans="1:17" ht="15">
      <c r="A191" s="338">
        <v>2510</v>
      </c>
      <c r="B191" s="339" t="s">
        <v>207</v>
      </c>
      <c r="C191" s="303"/>
      <c r="D191" s="303"/>
      <c r="E191" s="288"/>
      <c r="F191" s="362"/>
      <c r="G191" s="286">
        <v>10117</v>
      </c>
      <c r="H191" s="286">
        <v>10117</v>
      </c>
      <c r="I191" s="363"/>
      <c r="J191" s="338">
        <v>2510</v>
      </c>
      <c r="K191" s="339" t="s">
        <v>207</v>
      </c>
      <c r="L191" s="303"/>
      <c r="M191" s="303"/>
      <c r="N191" s="288"/>
      <c r="O191" s="362"/>
      <c r="P191" s="286">
        <v>13199</v>
      </c>
      <c r="Q191" s="76"/>
    </row>
    <row r="192" spans="1:17" ht="15">
      <c r="A192" s="340">
        <v>4000</v>
      </c>
      <c r="B192" s="341" t="s">
        <v>208</v>
      </c>
      <c r="C192" s="342"/>
      <c r="D192" s="342"/>
      <c r="E192" s="342"/>
      <c r="F192" s="365"/>
      <c r="G192" s="343">
        <f>G193</f>
        <v>9091</v>
      </c>
      <c r="H192" s="343">
        <f>H193</f>
        <v>9091</v>
      </c>
      <c r="I192" s="363"/>
      <c r="J192" s="340">
        <v>4000</v>
      </c>
      <c r="K192" s="341" t="s">
        <v>208</v>
      </c>
      <c r="L192" s="342"/>
      <c r="M192" s="342"/>
      <c r="N192" s="342"/>
      <c r="O192" s="365"/>
      <c r="P192" s="343">
        <f>P193</f>
        <v>2277</v>
      </c>
      <c r="Q192" s="76"/>
    </row>
    <row r="193" spans="1:17" ht="15">
      <c r="A193" s="344">
        <v>4300</v>
      </c>
      <c r="B193" s="345" t="s">
        <v>209</v>
      </c>
      <c r="C193" s="346"/>
      <c r="D193" s="346"/>
      <c r="E193" s="346"/>
      <c r="F193" s="364"/>
      <c r="G193" s="347">
        <f>G194</f>
        <v>9091</v>
      </c>
      <c r="H193" s="347">
        <f>H194</f>
        <v>9091</v>
      </c>
      <c r="I193" s="337"/>
      <c r="J193" s="344">
        <v>4300</v>
      </c>
      <c r="K193" s="345" t="s">
        <v>209</v>
      </c>
      <c r="L193" s="346"/>
      <c r="M193" s="346"/>
      <c r="N193" s="346"/>
      <c r="O193" s="364"/>
      <c r="P193" s="347">
        <f>P194</f>
        <v>2277</v>
      </c>
      <c r="Q193" s="76"/>
    </row>
    <row r="194" spans="1:17" ht="15">
      <c r="A194" s="338">
        <v>4311</v>
      </c>
      <c r="B194" s="339" t="s">
        <v>210</v>
      </c>
      <c r="C194" s="290"/>
      <c r="D194" s="290"/>
      <c r="E194" s="290"/>
      <c r="F194" s="362"/>
      <c r="G194" s="540">
        <v>9091</v>
      </c>
      <c r="H194" s="540">
        <v>9091</v>
      </c>
      <c r="I194" s="363"/>
      <c r="J194" s="338">
        <v>4311</v>
      </c>
      <c r="K194" s="339" t="s">
        <v>210</v>
      </c>
      <c r="L194" s="290"/>
      <c r="M194" s="290"/>
      <c r="N194" s="290"/>
      <c r="O194" s="362"/>
      <c r="P194" s="320">
        <v>2277</v>
      </c>
      <c r="Q194" s="76"/>
    </row>
    <row r="195" spans="1:17" ht="15">
      <c r="A195" s="366">
        <v>5000</v>
      </c>
      <c r="B195" s="367" t="s">
        <v>174</v>
      </c>
      <c r="C195" s="368"/>
      <c r="D195" s="368"/>
      <c r="E195" s="368"/>
      <c r="F195" s="365"/>
      <c r="G195" s="369">
        <f>G196+G197</f>
        <v>285645</v>
      </c>
      <c r="H195" s="369">
        <f>H196+H197</f>
        <v>285645</v>
      </c>
      <c r="I195" s="363"/>
      <c r="J195" s="366">
        <v>5000</v>
      </c>
      <c r="K195" s="367" t="s">
        <v>174</v>
      </c>
      <c r="L195" s="368"/>
      <c r="M195" s="368"/>
      <c r="N195" s="368"/>
      <c r="O195" s="365"/>
      <c r="P195" s="369">
        <f>P196+P197</f>
        <v>407317</v>
      </c>
      <c r="Q195" s="76"/>
    </row>
    <row r="196" spans="1:17" ht="15">
      <c r="A196" s="330">
        <v>5120</v>
      </c>
      <c r="B196" s="331" t="s">
        <v>211</v>
      </c>
      <c r="C196" s="222"/>
      <c r="D196" s="222"/>
      <c r="E196" s="222"/>
      <c r="F196" s="370"/>
      <c r="G196" s="371">
        <v>4061</v>
      </c>
      <c r="H196" s="371">
        <v>4061</v>
      </c>
      <c r="I196" s="363"/>
      <c r="J196" s="330">
        <v>5120</v>
      </c>
      <c r="K196" s="331" t="s">
        <v>211</v>
      </c>
      <c r="L196" s="222"/>
      <c r="M196" s="222"/>
      <c r="N196" s="222"/>
      <c r="O196" s="370"/>
      <c r="P196" s="371">
        <f>G244</f>
        <v>0</v>
      </c>
      <c r="Q196" s="76"/>
    </row>
    <row r="197" spans="1:17" ht="15">
      <c r="A197" s="348">
        <v>5200</v>
      </c>
      <c r="B197" s="349" t="s">
        <v>212</v>
      </c>
      <c r="C197" s="350"/>
      <c r="D197" s="350"/>
      <c r="E197" s="350"/>
      <c r="F197" s="370"/>
      <c r="G197" s="332">
        <f>G198+G199+G200+G201+G202</f>
        <v>281584</v>
      </c>
      <c r="H197" s="332">
        <f>H198+H199+H200+H201+H202</f>
        <v>281584</v>
      </c>
      <c r="I197" s="337"/>
      <c r="J197" s="348">
        <v>5200</v>
      </c>
      <c r="K197" s="349" t="s">
        <v>212</v>
      </c>
      <c r="L197" s="350"/>
      <c r="M197" s="350"/>
      <c r="N197" s="350"/>
      <c r="O197" s="370"/>
      <c r="P197" s="332">
        <f>P198+P199+P200+P201+P202</f>
        <v>407317</v>
      </c>
      <c r="Q197" s="76"/>
    </row>
    <row r="198" spans="1:17" ht="15">
      <c r="A198" s="338">
        <v>5210</v>
      </c>
      <c r="B198" s="339" t="s">
        <v>213</v>
      </c>
      <c r="C198" s="303"/>
      <c r="D198" s="303"/>
      <c r="E198" s="303"/>
      <c r="F198" s="372"/>
      <c r="G198" s="295"/>
      <c r="H198" s="295"/>
      <c r="I198" s="363"/>
      <c r="J198" s="338">
        <v>5210</v>
      </c>
      <c r="K198" s="339" t="s">
        <v>213</v>
      </c>
      <c r="L198" s="303"/>
      <c r="M198" s="303"/>
      <c r="N198" s="303"/>
      <c r="O198" s="372"/>
      <c r="P198" s="295">
        <f>G243</f>
        <v>0</v>
      </c>
      <c r="Q198" s="76"/>
    </row>
    <row r="199" spans="1:17" ht="15">
      <c r="A199" s="338">
        <v>5220</v>
      </c>
      <c r="B199" s="339" t="s">
        <v>214</v>
      </c>
      <c r="C199" s="313"/>
      <c r="D199" s="313"/>
      <c r="E199" s="313"/>
      <c r="F199" s="312"/>
      <c r="G199" s="335"/>
      <c r="H199" s="335"/>
      <c r="I199" s="363"/>
      <c r="J199" s="338">
        <v>5220</v>
      </c>
      <c r="K199" s="339" t="s">
        <v>214</v>
      </c>
      <c r="L199" s="313"/>
      <c r="M199" s="313"/>
      <c r="N199" s="313"/>
      <c r="O199" s="312"/>
      <c r="P199" s="335">
        <f>G253</f>
        <v>0</v>
      </c>
      <c r="Q199" s="76"/>
    </row>
    <row r="200" spans="1:17" ht="15">
      <c r="A200" s="373">
        <v>5230</v>
      </c>
      <c r="B200" s="363" t="s">
        <v>215</v>
      </c>
      <c r="C200" s="76"/>
      <c r="D200" s="76"/>
      <c r="E200" s="76"/>
      <c r="F200" s="372"/>
      <c r="G200" s="139">
        <v>7018</v>
      </c>
      <c r="H200" s="139">
        <v>7018</v>
      </c>
      <c r="I200" s="363"/>
      <c r="J200" s="373">
        <v>5230</v>
      </c>
      <c r="K200" s="363" t="s">
        <v>215</v>
      </c>
      <c r="L200" s="76"/>
      <c r="M200" s="76"/>
      <c r="N200" s="76"/>
      <c r="O200" s="372"/>
      <c r="P200" s="139">
        <v>37036</v>
      </c>
      <c r="Q200" s="76"/>
    </row>
    <row r="201" spans="1:17" ht="15">
      <c r="A201" s="338">
        <v>5240</v>
      </c>
      <c r="B201" s="339" t="s">
        <v>216</v>
      </c>
      <c r="C201" s="313"/>
      <c r="D201" s="313"/>
      <c r="E201" s="313"/>
      <c r="F201" s="374"/>
      <c r="G201" s="335">
        <v>199143</v>
      </c>
      <c r="H201" s="335">
        <v>199143</v>
      </c>
      <c r="I201" s="363"/>
      <c r="J201" s="338">
        <v>5240</v>
      </c>
      <c r="K201" s="339" t="s">
        <v>216</v>
      </c>
      <c r="L201" s="313"/>
      <c r="M201" s="313"/>
      <c r="N201" s="313"/>
      <c r="O201" s="374"/>
      <c r="P201" s="335">
        <v>268200</v>
      </c>
      <c r="Q201" s="76"/>
    </row>
    <row r="202" spans="1:17" ht="15">
      <c r="A202" s="338">
        <v>5250</v>
      </c>
      <c r="B202" s="339" t="s">
        <v>217</v>
      </c>
      <c r="C202" s="313"/>
      <c r="D202" s="313"/>
      <c r="E202" s="313"/>
      <c r="F202" s="372"/>
      <c r="G202" s="335">
        <v>75423</v>
      </c>
      <c r="H202" s="335">
        <v>75423</v>
      </c>
      <c r="I202" s="363"/>
      <c r="J202" s="338">
        <v>5250</v>
      </c>
      <c r="K202" s="339" t="s">
        <v>217</v>
      </c>
      <c r="L202" s="313"/>
      <c r="M202" s="313"/>
      <c r="N202" s="313"/>
      <c r="O202" s="372"/>
      <c r="P202" s="335">
        <v>102081</v>
      </c>
      <c r="Q202" s="76"/>
    </row>
    <row r="203" spans="1:17" ht="15">
      <c r="A203" s="388">
        <v>6000</v>
      </c>
      <c r="B203" s="389" t="s">
        <v>218</v>
      </c>
      <c r="C203" s="390"/>
      <c r="D203" s="390"/>
      <c r="E203" s="390"/>
      <c r="F203" s="391"/>
      <c r="G203" s="392">
        <f>G204+G211+G216</f>
        <v>27089</v>
      </c>
      <c r="H203" s="392">
        <f>H204+H211+H216</f>
        <v>27089</v>
      </c>
      <c r="I203" s="363"/>
      <c r="J203" s="388">
        <v>6000</v>
      </c>
      <c r="K203" s="389" t="s">
        <v>218</v>
      </c>
      <c r="L203" s="390"/>
      <c r="M203" s="390"/>
      <c r="N203" s="390"/>
      <c r="O203" s="391"/>
      <c r="P203" s="392">
        <f>P204+P212+P217</f>
        <v>45812</v>
      </c>
      <c r="Q203" s="76"/>
    </row>
    <row r="204" spans="1:17" ht="15">
      <c r="A204" s="348">
        <v>6200</v>
      </c>
      <c r="B204" s="349" t="s">
        <v>219</v>
      </c>
      <c r="C204" s="350"/>
      <c r="D204" s="350"/>
      <c r="E204" s="350"/>
      <c r="F204" s="364"/>
      <c r="G204" s="332">
        <f>G205+G206+G207+G208</f>
        <v>24620</v>
      </c>
      <c r="H204" s="332">
        <f>H205+H206+H207+H208</f>
        <v>24620</v>
      </c>
      <c r="I204" s="363"/>
      <c r="J204" s="348">
        <v>6200</v>
      </c>
      <c r="K204" s="349" t="s">
        <v>219</v>
      </c>
      <c r="L204" s="350"/>
      <c r="M204" s="350"/>
      <c r="N204" s="350"/>
      <c r="O204" s="364"/>
      <c r="P204" s="332">
        <f>P205+P206+P207+P208</f>
        <v>41916</v>
      </c>
      <c r="Q204" s="76"/>
    </row>
    <row r="205" spans="1:17" ht="15">
      <c r="A205" s="338">
        <v>6240</v>
      </c>
      <c r="B205" s="339" t="s">
        <v>301</v>
      </c>
      <c r="C205" s="313"/>
      <c r="D205" s="313"/>
      <c r="E205" s="313"/>
      <c r="F205" s="362"/>
      <c r="G205" s="335">
        <v>3596</v>
      </c>
      <c r="H205" s="335">
        <v>3596</v>
      </c>
      <c r="I205" s="363"/>
      <c r="J205" s="338">
        <v>6240</v>
      </c>
      <c r="K205" s="339" t="s">
        <v>306</v>
      </c>
      <c r="L205" s="313"/>
      <c r="M205" s="313"/>
      <c r="N205" s="313"/>
      <c r="O205" s="362"/>
      <c r="P205" s="335">
        <v>18000</v>
      </c>
      <c r="Q205" s="76"/>
    </row>
    <row r="206" spans="1:17" ht="15">
      <c r="A206" s="338">
        <v>6250</v>
      </c>
      <c r="B206" s="339" t="s">
        <v>302</v>
      </c>
      <c r="C206" s="313"/>
      <c r="D206" s="313"/>
      <c r="E206" s="313"/>
      <c r="F206" s="290"/>
      <c r="G206" s="335">
        <v>8749</v>
      </c>
      <c r="H206" s="335">
        <v>8749</v>
      </c>
      <c r="I206" s="363"/>
      <c r="J206" s="338">
        <v>6250</v>
      </c>
      <c r="K206" s="339" t="s">
        <v>302</v>
      </c>
      <c r="L206" s="313"/>
      <c r="M206" s="313"/>
      <c r="N206" s="313"/>
      <c r="O206" s="290"/>
      <c r="P206" s="335">
        <v>12227</v>
      </c>
      <c r="Q206" s="76"/>
    </row>
    <row r="207" spans="1:17" ht="15">
      <c r="A207" s="373">
        <v>6260</v>
      </c>
      <c r="B207" s="363" t="s">
        <v>221</v>
      </c>
      <c r="C207" s="76"/>
      <c r="D207" s="76"/>
      <c r="E207" s="76"/>
      <c r="F207" s="285"/>
      <c r="G207" s="139">
        <v>11945</v>
      </c>
      <c r="H207" s="139">
        <v>11945</v>
      </c>
      <c r="I207" s="363"/>
      <c r="J207" s="373">
        <v>6260</v>
      </c>
      <c r="K207" s="363" t="s">
        <v>221</v>
      </c>
      <c r="L207" s="76"/>
      <c r="M207" s="76"/>
      <c r="N207" s="76"/>
      <c r="O207" s="285"/>
      <c r="P207" s="139">
        <v>10689</v>
      </c>
      <c r="Q207" s="76"/>
    </row>
    <row r="208" spans="1:17" ht="15.75" thickBot="1">
      <c r="A208" s="393">
        <v>6270</v>
      </c>
      <c r="B208" s="394" t="s">
        <v>259</v>
      </c>
      <c r="C208" s="395"/>
      <c r="D208" s="395"/>
      <c r="E208" s="395"/>
      <c r="F208" s="541"/>
      <c r="G208" s="396">
        <v>330</v>
      </c>
      <c r="H208" s="396">
        <v>330</v>
      </c>
      <c r="I208" s="363"/>
      <c r="J208" s="393">
        <v>6270</v>
      </c>
      <c r="K208" s="394" t="s">
        <v>259</v>
      </c>
      <c r="L208" s="395"/>
      <c r="M208" s="395"/>
      <c r="N208" s="395"/>
      <c r="O208" s="548"/>
      <c r="P208" s="396">
        <v>1000</v>
      </c>
      <c r="Q208" s="76"/>
    </row>
    <row r="209" spans="1:17" ht="15">
      <c r="A209" s="363"/>
      <c r="B209" s="363"/>
      <c r="C209" s="363"/>
      <c r="D209" s="363"/>
      <c r="E209" s="363"/>
      <c r="F209" s="11"/>
      <c r="G209" s="76"/>
      <c r="H209" s="76"/>
      <c r="I209" s="363"/>
      <c r="J209" s="363"/>
      <c r="K209" s="363"/>
      <c r="L209" s="76"/>
      <c r="M209" s="76"/>
      <c r="N209" s="76"/>
      <c r="O209" s="11"/>
      <c r="P209" s="76"/>
      <c r="Q209" s="76"/>
    </row>
    <row r="210" spans="1:17" ht="15.75" thickBot="1">
      <c r="A210" s="363"/>
      <c r="B210" s="363"/>
      <c r="C210" s="76"/>
      <c r="D210" s="76"/>
      <c r="E210" s="76"/>
      <c r="F210" s="11"/>
      <c r="G210" s="76"/>
      <c r="H210" s="76"/>
      <c r="I210" s="363"/>
      <c r="J210" s="363"/>
      <c r="K210" s="363"/>
      <c r="L210" s="76"/>
      <c r="M210" s="76"/>
      <c r="N210" s="76"/>
      <c r="O210" s="11"/>
      <c r="P210" s="76"/>
      <c r="Q210" s="363"/>
    </row>
    <row r="211" spans="1:17" ht="15.75" thickBot="1">
      <c r="A211" s="543">
        <v>6300</v>
      </c>
      <c r="B211" s="544" t="s">
        <v>235</v>
      </c>
      <c r="C211" s="545"/>
      <c r="D211" s="545"/>
      <c r="E211" s="545"/>
      <c r="F211" s="546"/>
      <c r="G211" s="547">
        <f>G212+G213+G214+G215</f>
        <v>244</v>
      </c>
      <c r="H211" s="547">
        <f>H212+H213+H214+H215</f>
        <v>244</v>
      </c>
      <c r="I211" s="363"/>
      <c r="J211" s="357"/>
      <c r="K211" s="357"/>
      <c r="L211" s="301"/>
      <c r="M211" s="301"/>
      <c r="N211" s="301"/>
      <c r="O211" s="86"/>
      <c r="P211" s="301"/>
      <c r="Q211" s="363"/>
    </row>
    <row r="212" spans="1:17" ht="15">
      <c r="A212" s="373">
        <v>6320</v>
      </c>
      <c r="B212" s="363" t="s">
        <v>303</v>
      </c>
      <c r="C212" s="357"/>
      <c r="D212" s="363"/>
      <c r="E212" s="363"/>
      <c r="F212" s="86"/>
      <c r="G212" s="139">
        <v>40</v>
      </c>
      <c r="H212" s="139">
        <v>40</v>
      </c>
      <c r="I212" s="363"/>
      <c r="J212" s="543">
        <v>6300</v>
      </c>
      <c r="K212" s="544" t="s">
        <v>235</v>
      </c>
      <c r="L212" s="545"/>
      <c r="M212" s="545"/>
      <c r="N212" s="545"/>
      <c r="O212" s="546"/>
      <c r="P212" s="547">
        <f>P213+P214+P215+P216</f>
        <v>1700</v>
      </c>
      <c r="Q212" s="363"/>
    </row>
    <row r="213" spans="1:17" ht="15">
      <c r="A213" s="358">
        <v>6330</v>
      </c>
      <c r="B213" s="359" t="s">
        <v>304</v>
      </c>
      <c r="C213" s="290"/>
      <c r="D213" s="359"/>
      <c r="E213" s="359"/>
      <c r="F213" s="362"/>
      <c r="G213" s="295">
        <v>64</v>
      </c>
      <c r="H213" s="295">
        <v>64</v>
      </c>
      <c r="I213" s="363"/>
      <c r="J213" s="373">
        <v>6320</v>
      </c>
      <c r="K213" s="363" t="s">
        <v>303</v>
      </c>
      <c r="L213" s="357"/>
      <c r="M213" s="363"/>
      <c r="N213" s="363"/>
      <c r="O213" s="86"/>
      <c r="P213" s="335"/>
      <c r="Q213" s="215"/>
    </row>
    <row r="214" spans="1:17" ht="15">
      <c r="A214" s="358">
        <v>6350</v>
      </c>
      <c r="B214" s="363" t="s">
        <v>305</v>
      </c>
      <c r="C214" s="76"/>
      <c r="D214" s="76"/>
      <c r="E214" s="76"/>
      <c r="F214" s="285"/>
      <c r="G214" s="295">
        <v>80</v>
      </c>
      <c r="H214" s="295">
        <v>80</v>
      </c>
      <c r="I214" s="363"/>
      <c r="J214" s="358">
        <v>6330</v>
      </c>
      <c r="K214" s="359" t="s">
        <v>304</v>
      </c>
      <c r="L214" s="290"/>
      <c r="M214" s="359"/>
      <c r="N214" s="359"/>
      <c r="O214" s="362"/>
      <c r="P214" s="335">
        <v>150</v>
      </c>
      <c r="Q214" s="78"/>
    </row>
    <row r="215" spans="1:17" ht="15">
      <c r="A215" s="338">
        <v>6360</v>
      </c>
      <c r="B215" s="339" t="s">
        <v>260</v>
      </c>
      <c r="C215" s="339"/>
      <c r="D215" s="339"/>
      <c r="E215" s="339"/>
      <c r="F215" s="542"/>
      <c r="G215" s="335">
        <v>60</v>
      </c>
      <c r="H215" s="335">
        <v>60</v>
      </c>
      <c r="I215" s="363"/>
      <c r="J215" s="358">
        <v>6350</v>
      </c>
      <c r="K215" s="363" t="s">
        <v>305</v>
      </c>
      <c r="L215" s="76"/>
      <c r="M215" s="76"/>
      <c r="N215" s="76"/>
      <c r="O215" s="285"/>
      <c r="P215" s="139">
        <v>1150</v>
      </c>
      <c r="Q215" s="215"/>
    </row>
    <row r="216" spans="1:17" ht="15">
      <c r="A216" s="348">
        <v>6400</v>
      </c>
      <c r="B216" s="349" t="s">
        <v>222</v>
      </c>
      <c r="C216" s="349"/>
      <c r="D216" s="349"/>
      <c r="E216" s="349"/>
      <c r="F216" s="281"/>
      <c r="G216" s="332">
        <v>2225</v>
      </c>
      <c r="H216" s="332">
        <v>2225</v>
      </c>
      <c r="I216" s="363"/>
      <c r="J216" s="338">
        <v>6360</v>
      </c>
      <c r="K216" s="339" t="s">
        <v>260</v>
      </c>
      <c r="L216" s="339"/>
      <c r="M216" s="339"/>
      <c r="N216" s="339"/>
      <c r="O216" s="542"/>
      <c r="P216" s="335">
        <v>400</v>
      </c>
      <c r="Q216" s="78"/>
    </row>
    <row r="217" spans="1:17" ht="15">
      <c r="A217" s="388">
        <v>7000</v>
      </c>
      <c r="B217" s="389" t="s">
        <v>223</v>
      </c>
      <c r="C217" s="389"/>
      <c r="D217" s="389"/>
      <c r="E217" s="389"/>
      <c r="F217" s="327"/>
      <c r="G217" s="392">
        <f>G218+G221</f>
        <v>24829</v>
      </c>
      <c r="H217" s="392">
        <f>H218+H221</f>
        <v>24829</v>
      </c>
      <c r="I217" s="363"/>
      <c r="J217" s="344">
        <v>6400</v>
      </c>
      <c r="K217" s="345" t="s">
        <v>222</v>
      </c>
      <c r="L217" s="345"/>
      <c r="M217" s="345"/>
      <c r="N217" s="345"/>
      <c r="O217" s="299"/>
      <c r="P217" s="347">
        <v>2196</v>
      </c>
      <c r="Q217" s="215"/>
    </row>
    <row r="218" spans="1:18" ht="15">
      <c r="A218" s="344">
        <v>7200</v>
      </c>
      <c r="B218" s="345" t="s">
        <v>224</v>
      </c>
      <c r="C218" s="345"/>
      <c r="D218" s="345"/>
      <c r="E218" s="345"/>
      <c r="F218" s="281"/>
      <c r="G218" s="347">
        <f>G219+G222</f>
        <v>24829</v>
      </c>
      <c r="H218" s="347">
        <f>H219+H222</f>
        <v>24829</v>
      </c>
      <c r="I218" s="363"/>
      <c r="J218" s="375">
        <v>7000</v>
      </c>
      <c r="K218" s="376" t="s">
        <v>223</v>
      </c>
      <c r="L218" s="376"/>
      <c r="M218" s="376"/>
      <c r="N218" s="376"/>
      <c r="O218" s="378"/>
      <c r="P218" s="377">
        <f>P219+P222</f>
        <v>32275</v>
      </c>
      <c r="Q218" s="78"/>
      <c r="R218" s="1"/>
    </row>
    <row r="219" spans="1:18" ht="15">
      <c r="A219" s="358">
        <v>7210</v>
      </c>
      <c r="B219" s="359" t="s">
        <v>225</v>
      </c>
      <c r="C219" s="359"/>
      <c r="D219" s="359"/>
      <c r="E219" s="359"/>
      <c r="F219" s="362"/>
      <c r="G219" s="295">
        <v>24829</v>
      </c>
      <c r="H219" s="295">
        <v>24829</v>
      </c>
      <c r="I219" s="363"/>
      <c r="J219" s="344">
        <v>7200</v>
      </c>
      <c r="K219" s="345" t="s">
        <v>224</v>
      </c>
      <c r="L219" s="345"/>
      <c r="M219" s="345"/>
      <c r="N219" s="345"/>
      <c r="O219" s="281"/>
      <c r="P219" s="347">
        <f>P220+P223</f>
        <v>32275</v>
      </c>
      <c r="Q219" s="78"/>
      <c r="R219" s="1"/>
    </row>
    <row r="220" spans="1:17" ht="15">
      <c r="A220" s="358">
        <v>7230</v>
      </c>
      <c r="B220" s="359" t="s">
        <v>226</v>
      </c>
      <c r="C220" s="359"/>
      <c r="D220" s="359"/>
      <c r="E220" s="359"/>
      <c r="F220" s="58"/>
      <c r="G220" s="358"/>
      <c r="H220" s="358"/>
      <c r="I220" s="77"/>
      <c r="J220" s="358">
        <v>7210</v>
      </c>
      <c r="K220" s="359" t="s">
        <v>225</v>
      </c>
      <c r="L220" s="359"/>
      <c r="M220" s="359"/>
      <c r="N220" s="359"/>
      <c r="O220" s="362"/>
      <c r="P220" s="295">
        <v>32275</v>
      </c>
      <c r="Q220" s="11"/>
    </row>
    <row r="221" spans="1:17" ht="15">
      <c r="A221" s="373"/>
      <c r="B221" s="363"/>
      <c r="C221" s="363"/>
      <c r="D221" s="363"/>
      <c r="E221" s="363"/>
      <c r="F221" s="319"/>
      <c r="G221" s="373"/>
      <c r="H221" s="373"/>
      <c r="I221" s="387"/>
      <c r="J221" s="358"/>
      <c r="K221" s="359"/>
      <c r="L221" s="359"/>
      <c r="M221" s="359"/>
      <c r="N221" s="359"/>
      <c r="O221" s="58"/>
      <c r="P221" s="358"/>
      <c r="Q221" s="11"/>
    </row>
    <row r="222" spans="1:17" ht="15.75" thickBot="1">
      <c r="A222" s="338"/>
      <c r="B222" s="339"/>
      <c r="C222" s="339"/>
      <c r="D222" s="339"/>
      <c r="E222" s="339"/>
      <c r="F222" s="11"/>
      <c r="G222" s="338"/>
      <c r="H222" s="338"/>
      <c r="I222" s="77"/>
      <c r="J222" s="373"/>
      <c r="K222" s="363"/>
      <c r="L222" s="363"/>
      <c r="M222" s="363"/>
      <c r="N222" s="363"/>
      <c r="O222" s="319"/>
      <c r="P222" s="373"/>
      <c r="Q222" s="11"/>
    </row>
    <row r="223" spans="1:16" ht="15.75" thickBot="1">
      <c r="A223" s="379"/>
      <c r="B223" s="380" t="s">
        <v>229</v>
      </c>
      <c r="C223" s="381"/>
      <c r="D223" s="382"/>
      <c r="E223" s="383"/>
      <c r="F223" s="384"/>
      <c r="G223" s="385">
        <f>G163+G171+G192+G195+G203+G217</f>
        <v>1396975</v>
      </c>
      <c r="H223" s="385">
        <f>H163+H171+H192+H195+H203+H217</f>
        <v>1396975</v>
      </c>
      <c r="I223" s="387"/>
      <c r="J223" s="338"/>
      <c r="K223" s="339"/>
      <c r="L223" s="339"/>
      <c r="M223" s="339"/>
      <c r="N223" s="339"/>
      <c r="O223" s="11"/>
      <c r="P223" s="338"/>
    </row>
    <row r="224" spans="1:16" ht="15.75" thickBot="1">
      <c r="A224" s="386"/>
      <c r="B224" s="400" t="s">
        <v>60</v>
      </c>
      <c r="C224" s="387"/>
      <c r="D224" s="11"/>
      <c r="E224" s="387"/>
      <c r="F224" s="11"/>
      <c r="G224" s="103">
        <v>6671</v>
      </c>
      <c r="H224" s="103">
        <v>6671</v>
      </c>
      <c r="I224" s="77"/>
      <c r="J224" s="379"/>
      <c r="K224" s="380" t="s">
        <v>229</v>
      </c>
      <c r="L224" s="381"/>
      <c r="M224" s="382"/>
      <c r="N224" s="383"/>
      <c r="O224" s="384"/>
      <c r="P224" s="385">
        <f>P163+P171+P192+P195+P203+P218</f>
        <v>1702659</v>
      </c>
    </row>
    <row r="225" spans="1:16" ht="15.75" thickBot="1">
      <c r="A225" s="401" t="s">
        <v>230</v>
      </c>
      <c r="B225" s="402" t="s">
        <v>231</v>
      </c>
      <c r="C225" s="403"/>
      <c r="D225" s="404"/>
      <c r="E225" s="405"/>
      <c r="F225" s="406"/>
      <c r="G225" s="407">
        <f>SUM(G223:G224)</f>
        <v>1403646</v>
      </c>
      <c r="H225" s="407">
        <f>SUM(H223:H224)</f>
        <v>1403646</v>
      </c>
      <c r="I225" s="78"/>
      <c r="J225" s="386"/>
      <c r="K225" s="400" t="s">
        <v>60</v>
      </c>
      <c r="L225" s="387"/>
      <c r="M225" s="11"/>
      <c r="N225" s="387"/>
      <c r="O225" s="11"/>
      <c r="P225" s="103"/>
    </row>
    <row r="226" spans="1:16" ht="15.75" thickBot="1">
      <c r="A226" s="77"/>
      <c r="B226" s="399"/>
      <c r="C226" s="77"/>
      <c r="D226" s="78"/>
      <c r="E226" s="11"/>
      <c r="F226" s="215"/>
      <c r="G226" s="215"/>
      <c r="H226" s="215"/>
      <c r="I226" s="78"/>
      <c r="J226" s="401" t="s">
        <v>230</v>
      </c>
      <c r="K226" s="402" t="s">
        <v>231</v>
      </c>
      <c r="L226" s="403"/>
      <c r="M226" s="404"/>
      <c r="N226" s="405"/>
      <c r="O226" s="406"/>
      <c r="P226" s="407">
        <f>SUM(P224:P225)</f>
        <v>1702659</v>
      </c>
    </row>
    <row r="227" spans="1:16" ht="15">
      <c r="A227" s="387"/>
      <c r="B227" s="399"/>
      <c r="C227" s="387"/>
      <c r="D227" s="11"/>
      <c r="E227" s="387"/>
      <c r="F227" s="11"/>
      <c r="G227" s="78"/>
      <c r="H227" s="11"/>
      <c r="I227" s="11"/>
      <c r="J227" s="387"/>
      <c r="K227" s="399"/>
      <c r="L227" s="387"/>
      <c r="M227" s="11"/>
      <c r="N227" s="387"/>
      <c r="O227" s="11"/>
      <c r="P227" s="78"/>
    </row>
    <row r="228" spans="1:16" ht="15">
      <c r="A228" s="1" t="s">
        <v>275</v>
      </c>
      <c r="B228" s="209"/>
      <c r="C228" s="209"/>
      <c r="D228" s="209"/>
      <c r="E228" s="209"/>
      <c r="F228" s="209"/>
      <c r="G228" s="209"/>
      <c r="H228" s="11"/>
      <c r="I228" s="11"/>
      <c r="J228" s="77"/>
      <c r="K228" s="399"/>
      <c r="L228" s="77"/>
      <c r="M228" s="78"/>
      <c r="N228" s="11"/>
      <c r="O228" s="215"/>
      <c r="P228" s="215"/>
    </row>
    <row r="229" spans="1:16" ht="15">
      <c r="A229" s="1" t="s">
        <v>176</v>
      </c>
      <c r="B229" s="1"/>
      <c r="C229" s="1"/>
      <c r="D229" s="1"/>
      <c r="E229" s="1"/>
      <c r="F229" s="1" t="s">
        <v>177</v>
      </c>
      <c r="G229" s="1"/>
      <c r="H229" s="11"/>
      <c r="I229" s="11"/>
      <c r="J229" s="1" t="s">
        <v>275</v>
      </c>
      <c r="K229" s="209"/>
      <c r="L229" s="209"/>
      <c r="M229" s="209"/>
      <c r="N229" s="209"/>
      <c r="O229" s="209"/>
      <c r="P229" s="209"/>
    </row>
    <row r="230" spans="1:16" ht="15">
      <c r="A230" s="78"/>
      <c r="B230" s="78"/>
      <c r="C230" s="78"/>
      <c r="D230" s="78"/>
      <c r="E230" s="78"/>
      <c r="F230" s="78"/>
      <c r="G230" s="78"/>
      <c r="H230" s="11"/>
      <c r="I230" s="11"/>
      <c r="J230" s="1" t="s">
        <v>176</v>
      </c>
      <c r="K230" s="1"/>
      <c r="L230" s="1"/>
      <c r="M230" s="1"/>
      <c r="N230" s="1"/>
      <c r="O230" s="1" t="s">
        <v>177</v>
      </c>
      <c r="P230" s="1"/>
    </row>
    <row r="231" spans="1:10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Ingūna</dc:creator>
  <cp:keywords/>
  <dc:description/>
  <cp:lastModifiedBy>Inguna</cp:lastModifiedBy>
  <cp:lastPrinted>2010-04-13T07:42:15Z</cp:lastPrinted>
  <dcterms:created xsi:type="dcterms:W3CDTF">2008-04-21T11:51:13Z</dcterms:created>
  <dcterms:modified xsi:type="dcterms:W3CDTF">2010-04-13T07:43:41Z</dcterms:modified>
  <cp:category/>
  <cp:version/>
  <cp:contentType/>
  <cp:contentStatus/>
</cp:coreProperties>
</file>