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pirkumi\Documents\Vērgales fasāde\"/>
    </mc:Choice>
  </mc:AlternateContent>
  <bookViews>
    <workbookView xWindow="480" yWindow="120" windowWidth="15480" windowHeight="11640" tabRatio="665" activeTab="5"/>
  </bookViews>
  <sheets>
    <sheet name="Koptāme" sheetId="15" r:id="rId1"/>
    <sheet name="KPDV" sheetId="38" r:id="rId2"/>
    <sheet name="T1" sheetId="32" r:id="rId3"/>
    <sheet name="T2" sheetId="36" r:id="rId4"/>
    <sheet name="T3" sheetId="37" r:id="rId5"/>
    <sheet name="T4" sheetId="55" r:id="rId6"/>
  </sheets>
  <definedNames>
    <definedName name="_xlnm.Print_Area" localSheetId="0">Koptāme!$A$1:$D$51</definedName>
    <definedName name="_xlnm.Print_Area" localSheetId="1">KPDV!$A$1:$I$37</definedName>
    <definedName name="_xlnm.Print_Area" localSheetId="2">'T1'!$A$1:$S$35</definedName>
    <definedName name="_xlnm.Print_Area" localSheetId="3">'T2'!$A$1:$P$86</definedName>
    <definedName name="_xlnm.Print_Area" localSheetId="4">'T3'!$A$1:$S$67</definedName>
    <definedName name="_xlnm.Print_Titles" localSheetId="2">'T1'!$16:$16</definedName>
    <definedName name="_xlnm.Print_Titles" localSheetId="3">'T2'!$16:$16</definedName>
    <definedName name="_xlnm.Print_Titles" localSheetId="4">'T3'!$16:$16</definedName>
    <definedName name="_xlnm.Print_Titles" localSheetId="5">'T4'!$16:$16</definedName>
  </definedNames>
  <calcPr calcId="152511"/>
</workbook>
</file>

<file path=xl/calcChain.xml><?xml version="1.0" encoding="utf-8"?>
<calcChain xmlns="http://schemas.openxmlformats.org/spreadsheetml/2006/main">
  <c r="H58" i="37" l="1"/>
  <c r="I58" i="37" s="1"/>
  <c r="M58" i="37"/>
  <c r="N58" i="37"/>
  <c r="O58" i="37"/>
  <c r="P58" i="37"/>
  <c r="Q58" i="37"/>
  <c r="R58" i="37"/>
  <c r="S58" i="37" s="1"/>
  <c r="R19" i="32" l="1"/>
  <c r="Q19" i="32"/>
  <c r="O17" i="36"/>
  <c r="N17" i="36"/>
  <c r="E21" i="32" l="1"/>
  <c r="C8" i="32"/>
  <c r="C5" i="32"/>
  <c r="H18" i="55"/>
  <c r="T70" i="55"/>
  <c r="R18" i="55"/>
  <c r="Q18" i="55"/>
  <c r="P18" i="55"/>
  <c r="O18" i="55"/>
  <c r="N18" i="55"/>
  <c r="R17" i="55"/>
  <c r="Q17" i="55"/>
  <c r="P17" i="55"/>
  <c r="O17" i="55"/>
  <c r="N17" i="55"/>
  <c r="O10" i="55"/>
  <c r="L10" i="55"/>
  <c r="C8" i="55"/>
  <c r="C5" i="55"/>
  <c r="C7" i="55" s="1"/>
  <c r="R18" i="37"/>
  <c r="Q18" i="37"/>
  <c r="P18" i="37"/>
  <c r="O18" i="37"/>
  <c r="N18" i="37"/>
  <c r="T20" i="37" l="1"/>
  <c r="T21" i="37"/>
  <c r="T21" i="55"/>
  <c r="E22" i="32"/>
  <c r="S17" i="55"/>
  <c r="S18" i="55"/>
  <c r="T20" i="55"/>
  <c r="T19" i="55"/>
  <c r="S18" i="37"/>
  <c r="T19" i="37" l="1"/>
  <c r="T59" i="37"/>
  <c r="L10" i="37"/>
  <c r="D9" i="36"/>
  <c r="T27" i="32"/>
  <c r="M19" i="32"/>
  <c r="M27" i="32"/>
  <c r="K19" i="32"/>
  <c r="K27" i="32"/>
  <c r="I27" i="32"/>
  <c r="Q71" i="55" l="1"/>
  <c r="R71" i="55"/>
  <c r="O71" i="55"/>
  <c r="O73" i="55" s="1"/>
  <c r="D9" i="37"/>
  <c r="D9" i="55"/>
  <c r="T22" i="37"/>
  <c r="O10" i="37"/>
  <c r="L10" i="36"/>
  <c r="R10" i="37"/>
  <c r="Q10" i="37"/>
  <c r="C8" i="37"/>
  <c r="C5" i="37"/>
  <c r="C7" i="37" s="1"/>
  <c r="C8" i="36"/>
  <c r="C5" i="36"/>
  <c r="C7" i="36" s="1"/>
  <c r="O19" i="32"/>
  <c r="H19" i="32"/>
  <c r="H18" i="32"/>
  <c r="N18" i="32" s="1"/>
  <c r="C7" i="32"/>
  <c r="C7" i="38"/>
  <c r="R17" i="37"/>
  <c r="R60" i="37" s="1"/>
  <c r="Q17" i="37"/>
  <c r="Q60" i="37" s="1"/>
  <c r="O17" i="37"/>
  <c r="O60" i="37" s="1"/>
  <c r="P17" i="37"/>
  <c r="P60" i="37" s="1"/>
  <c r="N17" i="37"/>
  <c r="O81" i="36"/>
  <c r="O82" i="36" s="1"/>
  <c r="L17" i="36"/>
  <c r="H17" i="36"/>
  <c r="M17" i="36" s="1"/>
  <c r="O18" i="32"/>
  <c r="Q18" i="32"/>
  <c r="Q28" i="32" s="1"/>
  <c r="R18" i="32"/>
  <c r="H17" i="32"/>
  <c r="N17" i="32" s="1"/>
  <c r="O17" i="32"/>
  <c r="Q17" i="32"/>
  <c r="R17" i="32"/>
  <c r="P18" i="32" l="1"/>
  <c r="S71" i="55"/>
  <c r="T71" i="55" s="1"/>
  <c r="P71" i="55"/>
  <c r="P73" i="55" s="1"/>
  <c r="L81" i="36"/>
  <c r="N81" i="36"/>
  <c r="P17" i="32"/>
  <c r="S17" i="32" s="1"/>
  <c r="R28" i="32"/>
  <c r="O28" i="32"/>
  <c r="O62" i="37"/>
  <c r="N19" i="32"/>
  <c r="I19" i="32"/>
  <c r="P17" i="36"/>
  <c r="S17" i="37"/>
  <c r="S60" i="37" s="1"/>
  <c r="K17" i="36"/>
  <c r="P19" i="32"/>
  <c r="S19" i="32" s="1"/>
  <c r="T20" i="32"/>
  <c r="S18" i="32"/>
  <c r="S28" i="32" l="1"/>
  <c r="M81" i="36"/>
  <c r="P28" i="32"/>
  <c r="P62" i="37"/>
  <c r="N82" i="36"/>
  <c r="T19" i="32"/>
  <c r="P81" i="36"/>
  <c r="P9" i="55" l="1"/>
  <c r="T29" i="32"/>
  <c r="T73" i="55"/>
  <c r="T26" i="32"/>
  <c r="T28" i="32"/>
  <c r="T21" i="32"/>
  <c r="O30" i="32"/>
  <c r="L83" i="36"/>
  <c r="P82" i="36"/>
  <c r="N83" i="36"/>
  <c r="O83" i="36"/>
  <c r="M83" i="36"/>
  <c r="T60" i="37" l="1"/>
  <c r="P83" i="36"/>
  <c r="P30" i="32"/>
  <c r="T62" i="37" l="1"/>
  <c r="M9" i="36"/>
  <c r="P9" i="37"/>
  <c r="P9" i="32" l="1"/>
  <c r="T30" i="32"/>
</calcChain>
</file>

<file path=xl/sharedStrings.xml><?xml version="1.0" encoding="utf-8"?>
<sst xmlns="http://schemas.openxmlformats.org/spreadsheetml/2006/main" count="585" uniqueCount="271">
  <si>
    <t>Vienības izmaksas</t>
  </si>
  <si>
    <t>Kopā uz visu apjomu</t>
  </si>
  <si>
    <t>1.</t>
  </si>
  <si>
    <t>Nr.p.k.</t>
  </si>
  <si>
    <t>(paraksts, atšifrējums)</t>
  </si>
  <si>
    <t>Kopā tiešās izmaksas:</t>
  </si>
  <si>
    <t>Darba veids vai konstruktīvā elementa nosaukums</t>
  </si>
  <si>
    <t>Tai skaitā</t>
  </si>
  <si>
    <t>(Darba veids vai konstruktīvā elementa nosaukums)</t>
  </si>
  <si>
    <t>Būves nosaukums:</t>
  </si>
  <si>
    <t>Objekta nosaukums :</t>
  </si>
  <si>
    <t>Objekta adrese:</t>
  </si>
  <si>
    <t>Kopējā darbietilpība, c/h</t>
  </si>
  <si>
    <t>gada</t>
  </si>
  <si>
    <t>Kods, Tāmes Nr.</t>
  </si>
  <si>
    <t>Tāmes izmaksa</t>
  </si>
  <si>
    <t>darba alga</t>
  </si>
  <si>
    <t>materiāli</t>
  </si>
  <si>
    <t>mehānismi</t>
  </si>
  <si>
    <t>Darbietilpība</t>
  </si>
  <si>
    <t>(c/h)</t>
  </si>
  <si>
    <t>1</t>
  </si>
  <si>
    <t>2</t>
  </si>
  <si>
    <t>3</t>
  </si>
  <si>
    <t>4</t>
  </si>
  <si>
    <t>PAVISAM KOPĀ:</t>
  </si>
  <si>
    <t>Sastādīja:</t>
  </si>
  <si>
    <t>APSTIPRINU</t>
  </si>
  <si>
    <t>_______________________________</t>
  </si>
  <si>
    <t>(pasūtītāja paraksts un tā atšifrējums)</t>
  </si>
  <si>
    <t>Z.v.</t>
  </si>
  <si>
    <t>BŪVNIECĪBAS KOPTĀME</t>
  </si>
  <si>
    <t>Tāmes Nr.</t>
  </si>
  <si>
    <t xml:space="preserve">Būvniecības izmaksas bez PVN </t>
  </si>
  <si>
    <t>Lokālā tāme Nr.1</t>
  </si>
  <si>
    <t>Sastādīta</t>
  </si>
  <si>
    <t>gada tirgus cenās, pamatojoties uz</t>
  </si>
  <si>
    <t>daļas rasējumiem</t>
  </si>
  <si>
    <t>Tāmes izmaksas</t>
  </si>
  <si>
    <t>Kods</t>
  </si>
  <si>
    <t>Lokālā tāme Nr.2</t>
  </si>
  <si>
    <t>Lokālā tāme Nr.3</t>
  </si>
  <si>
    <t>gab</t>
  </si>
  <si>
    <t>Nr. p. k.</t>
  </si>
  <si>
    <t>Darba nosaukums</t>
  </si>
  <si>
    <t>Mērvienība</t>
  </si>
  <si>
    <t>Daudzums</t>
  </si>
  <si>
    <t>Laika norma c/st</t>
  </si>
  <si>
    <t>Darba alga Ls</t>
  </si>
  <si>
    <t>Materiāli Ls</t>
  </si>
  <si>
    <t>Mehānismi Ls</t>
  </si>
  <si>
    <t>(Paraksts, atšifrējums)</t>
  </si>
  <si>
    <t>I. Sagatavošanas darbi</t>
  </si>
  <si>
    <t xml:space="preserve">Nomātās tehnikas un materiālu transports: </t>
  </si>
  <si>
    <t>KOPSAVILKUMA APRĒĶINS</t>
  </si>
  <si>
    <t>Virsizdevumi</t>
  </si>
  <si>
    <t>Peļņa</t>
  </si>
  <si>
    <t>Darba devēja sociālais nodoklis</t>
  </si>
  <si>
    <t>2014.</t>
  </si>
  <si>
    <t>Par kopējo summu</t>
  </si>
  <si>
    <t>EUR</t>
  </si>
  <si>
    <t>Darbietilpība c/st</t>
  </si>
  <si>
    <r>
      <t xml:space="preserve">Kopā </t>
    </r>
    <r>
      <rPr>
        <sz val="9"/>
        <color theme="0"/>
        <rFont val="Arial Narrow"/>
        <family val="2"/>
        <charset val="204"/>
      </rPr>
      <t>€</t>
    </r>
  </si>
  <si>
    <t xml:space="preserve">KOPĀ </t>
  </si>
  <si>
    <t>Tāme sastādīta:</t>
  </si>
  <si>
    <t>t.m.</t>
  </si>
  <si>
    <t>Darba apmaksas likme EUR</t>
  </si>
  <si>
    <t>Darba alga EUR</t>
  </si>
  <si>
    <t>Materiāli EUR</t>
  </si>
  <si>
    <r>
      <t xml:space="preserve">Mehānismi </t>
    </r>
    <r>
      <rPr>
        <sz val="9"/>
        <rFont val="Arial Narrow"/>
        <family val="2"/>
        <charset val="204"/>
      </rPr>
      <t>EUR</t>
    </r>
  </si>
  <si>
    <t>Kopā EUR</t>
  </si>
  <si>
    <t>Mehānismi EUR</t>
  </si>
  <si>
    <t>Objekta izmaksas EUR</t>
  </si>
  <si>
    <r>
      <t xml:space="preserve">   </t>
    </r>
    <r>
      <rPr>
        <b/>
        <sz val="10"/>
        <rFont val="Arial Narrow"/>
        <family val="2"/>
        <charset val="204"/>
      </rPr>
      <t xml:space="preserve">  Pievienotās vērtības nodoklis 21.00 %</t>
    </r>
    <r>
      <rPr>
        <sz val="10"/>
        <rFont val="Arial Narrow"/>
        <family val="2"/>
        <charset val="186"/>
      </rPr>
      <t xml:space="preserve"> no visu celtniecības izmaksu kopējās summas</t>
    </r>
  </si>
  <si>
    <t>Kopā ar PVN:</t>
  </si>
  <si>
    <t>2014.gada ____.___________</t>
  </si>
  <si>
    <t>Vispārceltnieciskiem darbiem</t>
  </si>
  <si>
    <t>Tāme sastādīta</t>
  </si>
  <si>
    <t>Mobilā sekciju žoga montāža, demontāža</t>
  </si>
  <si>
    <t>sekc</t>
  </si>
  <si>
    <t>Pēdas noma, 3 mēneši</t>
  </si>
  <si>
    <t>Būvtāfeles izgatavošana, montāža, demontāža</t>
  </si>
  <si>
    <t>Lokālā tāme Nr.4</t>
  </si>
  <si>
    <t>Kopā:</t>
  </si>
  <si>
    <t>KOPĀ :</t>
  </si>
  <si>
    <r>
      <t xml:space="preserve">Projektētājs: </t>
    </r>
    <r>
      <rPr>
        <sz val="10"/>
        <rFont val="Arial Narrow"/>
        <family val="2"/>
        <charset val="204"/>
      </rPr>
      <t xml:space="preserve">A/S "Būvmeistars", Reģ. Nr. 42103005555 </t>
    </r>
  </si>
  <si>
    <t>Kopējās izmaksas bez PVN</t>
  </si>
  <si>
    <t>Sagatavošanās darbi</t>
  </si>
  <si>
    <t>AR; BK</t>
  </si>
  <si>
    <t>Mobilā sekciju žoga 2m x 3,5m noma 2 mēneši</t>
  </si>
  <si>
    <t>m3</t>
  </si>
  <si>
    <t>5</t>
  </si>
  <si>
    <t>6</t>
  </si>
  <si>
    <t>7</t>
  </si>
  <si>
    <t>8</t>
  </si>
  <si>
    <t>m2</t>
  </si>
  <si>
    <t>9</t>
  </si>
  <si>
    <t>10</t>
  </si>
  <si>
    <t>11</t>
  </si>
  <si>
    <t>12</t>
  </si>
  <si>
    <t>13</t>
  </si>
  <si>
    <t>kompl</t>
  </si>
  <si>
    <t>kg</t>
  </si>
  <si>
    <t xml:space="preserve">Materiālu transports </t>
  </si>
  <si>
    <t>Betons C16/20</t>
  </si>
  <si>
    <t>Grunts</t>
  </si>
  <si>
    <t>l</t>
  </si>
  <si>
    <t>4.</t>
  </si>
  <si>
    <t>Ķieģeļi</t>
  </si>
  <si>
    <t>Mūrjava</t>
  </si>
  <si>
    <t>Palīgmateriāli</t>
  </si>
  <si>
    <t>Krāsas tonēšana</t>
  </si>
  <si>
    <t>Šķembas</t>
  </si>
  <si>
    <t>m</t>
  </si>
  <si>
    <t>Dībeļnaglas</t>
  </si>
  <si>
    <t>Smilts</t>
  </si>
  <si>
    <t>vieta</t>
  </si>
  <si>
    <r>
      <t>Objekta nosaukums:</t>
    </r>
    <r>
      <rPr>
        <sz val="10"/>
        <rFont val="Arial Narrow"/>
        <family val="2"/>
        <charset val="204"/>
      </rPr>
      <t xml:space="preserve"> VĒRGALES PAMATSKOLAS FASĀDES RENOVĀCIJA
</t>
    </r>
  </si>
  <si>
    <r>
      <t xml:space="preserve">Pasūtītājs: </t>
    </r>
    <r>
      <rPr>
        <sz val="10"/>
        <rFont val="Arial Narrow"/>
        <family val="2"/>
        <charset val="204"/>
      </rPr>
      <t xml:space="preserve">Pāvilostas novada pašvaldība, Reģ. Nr. 90000059438
</t>
    </r>
  </si>
  <si>
    <t>VĒRGALES PAMATSKOLAS FASĀDES RENOVĀCIJA</t>
  </si>
  <si>
    <r>
      <t>Adrese:</t>
    </r>
    <r>
      <rPr>
        <sz val="10"/>
        <rFont val="Arial Narrow"/>
        <family val="2"/>
        <charset val="204"/>
      </rPr>
      <t xml:space="preserve"> "Pagasta valde un skola", Vērgales pagasts, Pāvilostas novads</t>
    </r>
  </si>
  <si>
    <t>"Pagasta valde un skola", Vērgales pagasts, Pāvilostas novads</t>
  </si>
  <si>
    <t>Darbinieku atpūtas / darbu vadītāja moduļa uzstādīšana, demontāža</t>
  </si>
  <si>
    <t>moduļa noma, 3 mēneši</t>
  </si>
  <si>
    <t>Biotualetes uzstādīšana, demontāža, noma, apkoope 3 mēneši</t>
  </si>
  <si>
    <t>Fasādes renovācija</t>
  </si>
  <si>
    <t>Sastatņu montāža, demontāža</t>
  </si>
  <si>
    <t xml:space="preserve">Sastatņu noma </t>
  </si>
  <si>
    <t>Aizsargsiets</t>
  </si>
  <si>
    <t>Bojātā apmetuma nokalšana vidēji 30% no remontējamo fasāžu kopsummas</t>
  </si>
  <si>
    <t xml:space="preserve"> - Plaknes ar izvirzījumiem (karnīzes u.c.), kopā 209,34m2</t>
  </si>
  <si>
    <t xml:space="preserve"> - Sarežģītas konfigurācijas (kolonnas, frontons, dekoratīvi fasāžu elementi), kopā 300m2. Pirms demontāžas izgatavojami dekoratīvo elementu atlējumi</t>
  </si>
  <si>
    <t xml:space="preserve"> - Aiļu malas, kopā 90,53m2</t>
  </si>
  <si>
    <t xml:space="preserve"> - Līdzenas plaknes, bez izvirzījumiem, kopā 812,6m2</t>
  </si>
  <si>
    <t>Skārda nosegelementu demontāža</t>
  </si>
  <si>
    <t>Skārda palodžu demontāža</t>
  </si>
  <si>
    <t>Fasāžu gruntēšana un apmešana ar kaļķa apmetuma javu</t>
  </si>
  <si>
    <t>Remontējamo fasāžu attīrīšana ar augstspiediena ūdens strūklu (tai skaitā neapmestā piebūves daļa 132,6m2)</t>
  </si>
  <si>
    <t xml:space="preserve"> - Līdzenas plaknes, bez izvirzījumiem</t>
  </si>
  <si>
    <t xml:space="preserve"> - Plaknes ar izvirzījumiem (karnīzes u.c.)</t>
  </si>
  <si>
    <t xml:space="preserve"> - Aiļu malas</t>
  </si>
  <si>
    <t xml:space="preserve"> - Sarežģītas konfigurācijas (kolonnas, frontons, dekoratīvi fasāžu elementi) Dekoratīvie elementi izgatavojami pēc atlējumiem</t>
  </si>
  <si>
    <t>Grunts Sakret TGW, vai analogs</t>
  </si>
  <si>
    <t>Sakret HML-4, vai analogs kaļķu rupjais apmetums, 25kg</t>
  </si>
  <si>
    <t>Sakret HML-1, vai analogs kaļķu smalkais apmetums, 25kg</t>
  </si>
  <si>
    <t>Remontējamo fasāžu virsmu gruntēšana, špaktelēšana ar smalko sanācijas apmetumu</t>
  </si>
  <si>
    <t>Fasāžu virsmu 2x krāsošana ar fasādei paredzētu kaļķa krāsu</t>
  </si>
  <si>
    <t>8.1</t>
  </si>
  <si>
    <t>8.2</t>
  </si>
  <si>
    <t>8.3</t>
  </si>
  <si>
    <t>8.4</t>
  </si>
  <si>
    <t>Tikkurila Holvi, vai analoga kaļķa krāsa</t>
  </si>
  <si>
    <t>Skārda nosegelementu montāža, platums līdz 150mm</t>
  </si>
  <si>
    <t>Profilēts, tonēts skārds</t>
  </si>
  <si>
    <t>Silikons</t>
  </si>
  <si>
    <t>Palodžu montāža, platums līdz 350mm</t>
  </si>
  <si>
    <t>Tonēta skārda palodzes</t>
  </si>
  <si>
    <t>Piebūves "aklo" logu aiļu 1. stāvā un 2. stāvā aizdarīšana ar akmens vati Paroc FAS B, vai analogs, izveidojot līdzenu virsmu turpmākai apdarei</t>
  </si>
  <si>
    <t>3.1.</t>
  </si>
  <si>
    <t>3.2</t>
  </si>
  <si>
    <t>3.3</t>
  </si>
  <si>
    <t>3.4</t>
  </si>
  <si>
    <t>7.1</t>
  </si>
  <si>
    <t>7.2</t>
  </si>
  <si>
    <t>7.3</t>
  </si>
  <si>
    <t>7.4</t>
  </si>
  <si>
    <t>8.</t>
  </si>
  <si>
    <t>9.1</t>
  </si>
  <si>
    <t>9.2</t>
  </si>
  <si>
    <t>9.3</t>
  </si>
  <si>
    <t>9.4</t>
  </si>
  <si>
    <t>Galvenās ieejas kāpnes</t>
  </si>
  <si>
    <t>Demontēt ieejas kāpņu sānu atbalsta sienas līdz pamatiem</t>
  </si>
  <si>
    <t>Demontēt pakāpienus, atdalot no pamatkonstrukcijas</t>
  </si>
  <si>
    <t>Būvgružu iekraušana autotransportā, nogādāšana utilizācijai, utilizācija</t>
  </si>
  <si>
    <t>Uzstādīt ieveidņus virs atbalstsienu pamatiem, ievietot stiegru sietu Ø6 100x100mm, izbetonēt izlīdzinošu joslu no betona C16/20, 100mm biezumā</t>
  </si>
  <si>
    <t>Stiegru siets 6x100x100</t>
  </si>
  <si>
    <t>Kokmateriāli ieveidņiem</t>
  </si>
  <si>
    <t>Atbalstsienu mūrēšana no pilniem māla ķieģeļiem, augšu veidojot slīpu</t>
  </si>
  <si>
    <t>Uzstādīt ieveidņus virs jaunizveidotā mūra, ievietot stiegru sietu Ø6 100x100mm, izbetonēt izlīdzinošu joslu no betona C16/20, 100mm biezumā.</t>
  </si>
  <si>
    <t>Izbetonēt atbalsta virsmu pirmā pakāpiena montāžai no betona C16/20, stiegru siets 8x100x100</t>
  </si>
  <si>
    <t>Stiegru siets 8x100x100</t>
  </si>
  <si>
    <t>Pakāpienu montāža</t>
  </si>
  <si>
    <t>SV Steps, vai analoga ražotāja ražoti pakāpieni, L=3m, h=170mm, b=300mm</t>
  </si>
  <si>
    <t>Atbalstsienu mūrēšana no pilniem māla ķieģeļiem, sagatavojot turpmākai apdarei (apdare lokālā tāmē Nr. 1)</t>
  </si>
  <si>
    <t>Ieejas kāpņu, lieveņu remonts</t>
  </si>
  <si>
    <t>Evakuācijas kāpņu tīrīšana, slīpēšana, sagatavojot apdarei</t>
  </si>
  <si>
    <t>14</t>
  </si>
  <si>
    <t>Evakuācijas kāpņu krāsošana ar antikorozijas krāsu</t>
  </si>
  <si>
    <t>Pakāpienu attīrīšana no esošās apdares līdz pamatvirsmai</t>
  </si>
  <si>
    <t>Pakāpienu gruntēšana, apstrāde ar lauka apstākļiem smalko cementa špakteli, slīpēšana</t>
  </si>
  <si>
    <t>Viscacid PCC Spachtel N, vai analoga špaktele</t>
  </si>
  <si>
    <t>Pakāpienu gruntēšana, apstrāde ar atmosfēras iedarbību noturīgu epoksīdsveķu pārklājumu</t>
  </si>
  <si>
    <t>Iekšpagalma sānu fasādes ieejas kāpnes</t>
  </si>
  <si>
    <t>15</t>
  </si>
  <si>
    <t>Pagraba ārdurvju demontāža gala fasādē</t>
  </si>
  <si>
    <t>16</t>
  </si>
  <si>
    <t>17</t>
  </si>
  <si>
    <t xml:space="preserve">Divvērtņu koka vārtu demontāža gala fasādē </t>
  </si>
  <si>
    <t>Jaunu pagraba ārdurvju montāža gala fasādē, 1,25x2m</t>
  </si>
  <si>
    <t>18</t>
  </si>
  <si>
    <t>Jaunu divvērtņu koka vārtu montāža gala fasādē 1,95x2m</t>
  </si>
  <si>
    <t>19</t>
  </si>
  <si>
    <t>Ieejas durvju pārkrāsošana gala fasādē piebūvei</t>
  </si>
  <si>
    <t>Galvenās fasādes un iekšpagalma sānu fasādes lieveņa remonts</t>
  </si>
  <si>
    <t>Lieveņa virsmas attīrīšana no esošās apdares līdz pamatvirsmai</t>
  </si>
  <si>
    <t>Virsmas gruntēšana,Izlīdzinošās kārtas uzklāšana</t>
  </si>
  <si>
    <t>Sakret BAM, vai analoga izlīdzinoša masa ārdarbiem, 25kg</t>
  </si>
  <si>
    <t>Atmosfēras iedarbību noturīgu epoksīdsveķu pārklājuma uzklāšana</t>
  </si>
  <si>
    <t>Metāla margu attīrīšana no esošās krāsas, rūsas, slīpēšana sagatavojot apdarei</t>
  </si>
  <si>
    <t>Metāla margu krāsošana ar antikorozijas krāsu</t>
  </si>
  <si>
    <t>Lietusūdens novadsistēmas renovācija</t>
  </si>
  <si>
    <t>Lietusūdens stāvvadu nomaiņa</t>
  </si>
  <si>
    <t xml:space="preserve">Demontēt esošos lietusūdens novadsistēmas stāvvadus </t>
  </si>
  <si>
    <t>Izkalt lielāka diametra caurumus ēkas cokola un starpstāvu dzegās stāvvadu montāžai</t>
  </si>
  <si>
    <t>Tonēta skārda stāvvadu montāža, d-150mm, pievienošana esošām lietusūdens jumta teknēm, 8 stāvvadi, L~10m</t>
  </si>
  <si>
    <t>Caurule d-150mm</t>
  </si>
  <si>
    <t>Stiprinājums</t>
  </si>
  <si>
    <t>Līkums / izvads</t>
  </si>
  <si>
    <t>Pieslēgums teknei</t>
  </si>
  <si>
    <t>Lietusūdens novadsistēma pie ēkas pamatiem (lapa ĢP-3)</t>
  </si>
  <si>
    <t>Esošās Novadsistēmas betona virsmu tīrīšana ar augstspiediena ūdens strūklu, drūpošo betona elementu izvākšana</t>
  </si>
  <si>
    <t>Izdrupušo posmu aizbetonēšana ar hidrobetonu C16/20</t>
  </si>
  <si>
    <t>Ēkas pamata sienā izveidot padziļinājumu izmēros ~50x50mm visā novadsistēmas garumā</t>
  </si>
  <si>
    <t>Iestrādāt sitiegru sietu 5x100x100mm, uzstādīt ieveidņus un izbetonēt slīpu betona sienu novadsistēmas renē saskaņā ar rasējuma lapu ĢP-3</t>
  </si>
  <si>
    <t>Hidrobetons C16/20</t>
  </si>
  <si>
    <t>Stiegru siets 5x100x100</t>
  </si>
  <si>
    <t>Tonēta skārda lāseņa montāža virs izbetonētās betona sienas, iestrādāt ēkas ārsienā.</t>
  </si>
  <si>
    <t>Profilēts, tonēts skārds, b= līdz 250mm</t>
  </si>
  <si>
    <t>Novadsistēmas esošās betona atklātās virsmas gruntēt, špaktelēt ar Viscacid BE PCC, vai analogu vienkomponenta špakteli</t>
  </si>
  <si>
    <t>Viscacid BE PCC, vai analoga vienkomponenta špaktele</t>
  </si>
  <si>
    <t>Novadsistēmas visas betona virsmas pārklāt ar armētu hidroizolācijas pārklājumu</t>
  </si>
  <si>
    <t>Aquaflex Roof, vai analogs armēts hidroizolācijas pārklājums</t>
  </si>
  <si>
    <t>Lietusūdens novadsistēmas renovācija, labiekārtojums</t>
  </si>
  <si>
    <t>Labiekārtojums</t>
  </si>
  <si>
    <t>Apmales izbūve:</t>
  </si>
  <si>
    <t>Grunts izrakšana pie pamatiem apmales izbūvei</t>
  </si>
  <si>
    <t xml:space="preserve"> Ģeotekstila plēves ieklāšana</t>
  </si>
  <si>
    <t xml:space="preserve"> Šķembas (fr.40-70mm) kārtas ieklāšana 100mm </t>
  </si>
  <si>
    <t>Bortakmens 80x200x1000 montāža uz betona pamata</t>
  </si>
  <si>
    <t>Bortakmens 80x200x1000</t>
  </si>
  <si>
    <t>Betons B15</t>
  </si>
  <si>
    <t>Drenējošas smilts kārtas izbūve ~230mm biezumā</t>
  </si>
  <si>
    <t>Šķembu kārtas izbūve 120mm biezumā</t>
  </si>
  <si>
    <t>Izsiju ieklāšana un bruģa seguma ieklāšana</t>
  </si>
  <si>
    <t>Izsijas</t>
  </si>
  <si>
    <t>Betona bruģis 60mm</t>
  </si>
  <si>
    <t>Zāliens</t>
  </si>
  <si>
    <t>Esošā zāliena ar augsnes kārtu nostumšana, novietošana Pasūtītāja ierādītā vietā</t>
  </si>
  <si>
    <t>Augsnes kārtas uzvēšana, izlīdzināšana, zālāja sēšana</t>
  </si>
  <si>
    <t>Augsne</t>
  </si>
  <si>
    <t>Zālāja sēklas</t>
  </si>
  <si>
    <t>Nosegrestu montāža pirms caurtekām (noņemamas restes d~250mm ar caurplūdes atvērumiem ~10x10mm)</t>
  </si>
  <si>
    <t>Sakret SFP, vai analogs smalkais sanācijas apmetums/špaktele, 20kg</t>
  </si>
  <si>
    <t xml:space="preserve"> - Sarežģītas konfigurācijas (kolonnas, frontons, dekoratīvi fasāžu elementi, aklo logu krāsojums) </t>
  </si>
  <si>
    <t>Jumta dzegas apdares dēļu sagatavošana krāsošanai, krāsošana 2x ar kokam paredzētu krāsu</t>
  </si>
  <si>
    <t>Špaktele kokam</t>
  </si>
  <si>
    <t>Krāsa kokam</t>
  </si>
  <si>
    <t>Apdares dēļi (fragmentārai nomaiņai)</t>
  </si>
  <si>
    <t>Skrūves kokam</t>
  </si>
  <si>
    <t>Frontona koka detaļu attīrīšanas no esošās apdares, sagatavošana krāsošanai un krāsošana 2x ar kokam paredzētu krāsu (trukstošie fragmenti izgatavojami pēc esošo posmu parauga)</t>
  </si>
  <si>
    <t>Koka detaļas</t>
  </si>
  <si>
    <t>20</t>
  </si>
  <si>
    <t>21</t>
  </si>
  <si>
    <t>Finanšu līdzekļi neparedzētiem darbiem 3%</t>
  </si>
  <si>
    <t>pretendenta pilnvarotais pārstāvis</t>
  </si>
  <si>
    <t>%</t>
  </si>
  <si>
    <t xml:space="preserve">Sastādīja:                                                               </t>
  </si>
  <si>
    <t xml:space="preserve">Sastādīja:                                      </t>
  </si>
  <si>
    <t xml:space="preserve">Sastādīja:                                                                </t>
  </si>
  <si>
    <t xml:space="preserve">Sastādīja: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</si>
</sst>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_)"/>
    <numFmt numFmtId="165" formatCode="0.0000000"/>
    <numFmt numFmtId="166" formatCode="#,##0.0"/>
    <numFmt numFmtId="167" formatCode="0.0"/>
    <numFmt numFmtId="168" formatCode="[$€-2]\ #,##0.00"/>
  </numFmts>
  <fonts count="38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b/>
      <sz val="14"/>
      <name val="Arial Narrow"/>
      <family val="2"/>
      <charset val="186"/>
    </font>
    <font>
      <sz val="10"/>
      <name val="Arial Narrow"/>
      <family val="2"/>
      <charset val="186"/>
    </font>
    <font>
      <sz val="11"/>
      <name val="Arial Narrow"/>
      <family val="2"/>
      <charset val="186"/>
    </font>
    <font>
      <b/>
      <sz val="11"/>
      <name val="Arial Narrow"/>
      <family val="2"/>
      <charset val="186"/>
    </font>
    <font>
      <sz val="8"/>
      <name val="Arial Narrow"/>
      <family val="2"/>
      <charset val="186"/>
    </font>
    <font>
      <sz val="12"/>
      <name val="Arial Narrow"/>
      <family val="2"/>
      <charset val="186"/>
    </font>
    <font>
      <b/>
      <sz val="12"/>
      <name val="Arial Narrow"/>
      <family val="2"/>
      <charset val="186"/>
    </font>
    <font>
      <i/>
      <sz val="12"/>
      <name val="Arial Narrow"/>
      <family val="2"/>
      <charset val="186"/>
    </font>
    <font>
      <b/>
      <sz val="10"/>
      <name val="Arial Narrow"/>
      <family val="2"/>
      <charset val="186"/>
    </font>
    <font>
      <sz val="12"/>
      <name val="Courier"/>
      <family val="1"/>
      <charset val="186"/>
    </font>
    <font>
      <i/>
      <sz val="8"/>
      <name val="Arial Narrow"/>
      <family val="2"/>
      <charset val="186"/>
    </font>
    <font>
      <i/>
      <sz val="10"/>
      <name val="Arial Narrow"/>
      <family val="2"/>
      <charset val="186"/>
    </font>
    <font>
      <sz val="10"/>
      <color indexed="21"/>
      <name val="Arial Narrow"/>
      <family val="2"/>
      <charset val="186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9"/>
      <name val="Arial Narrow"/>
      <family val="2"/>
      <charset val="204"/>
    </font>
    <font>
      <i/>
      <sz val="12"/>
      <name val="Arial Narrow"/>
      <family val="2"/>
      <charset val="204"/>
    </font>
    <font>
      <sz val="18"/>
      <name val="Arial Narrow"/>
      <family val="2"/>
      <charset val="186"/>
    </font>
    <font>
      <sz val="10"/>
      <name val="Times New Roman"/>
      <family val="1"/>
      <charset val="204"/>
    </font>
    <font>
      <b/>
      <sz val="10"/>
      <name val="Arial"/>
      <family val="2"/>
      <charset val="186"/>
    </font>
    <font>
      <sz val="9"/>
      <name val="Arial Narrow"/>
      <family val="2"/>
      <charset val="186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  <font>
      <i/>
      <sz val="9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theme="0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3" fillId="0" borderId="0"/>
  </cellStyleXfs>
  <cellXfs count="333">
    <xf numFmtId="0" fontId="0" fillId="0" borderId="0" xfId="0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/>
    </xf>
    <xf numFmtId="2" fontId="10" fillId="0" borderId="0" xfId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/>
    <xf numFmtId="0" fontId="10" fillId="0" borderId="1" xfId="0" applyFont="1" applyFill="1" applyBorder="1" applyAlignment="1"/>
    <xf numFmtId="0" fontId="10" fillId="0" borderId="1" xfId="0" applyFont="1" applyFill="1" applyBorder="1"/>
    <xf numFmtId="0" fontId="10" fillId="0" borderId="0" xfId="0" applyFont="1" applyFill="1" applyBorder="1" applyAlignment="1" applyProtection="1">
      <alignment horizontal="left"/>
    </xf>
    <xf numFmtId="2" fontId="6" fillId="0" borderId="0" xfId="1" applyNumberFormat="1" applyFont="1" applyFill="1" applyBorder="1" applyAlignment="1" applyProtection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15" fillId="0" borderId="2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16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/>
    <xf numFmtId="2" fontId="18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left" vertical="top" wrapText="1"/>
    </xf>
    <xf numFmtId="2" fontId="24" fillId="0" borderId="1" xfId="1" applyNumberFormat="1" applyFont="1" applyFill="1" applyBorder="1" applyAlignment="1" applyProtection="1">
      <alignment horizontal="right"/>
    </xf>
    <xf numFmtId="0" fontId="24" fillId="0" borderId="13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/>
    <xf numFmtId="4" fontId="10" fillId="0" borderId="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2" fontId="19" fillId="0" borderId="6" xfId="0" applyNumberFormat="1" applyFont="1" applyFill="1" applyBorder="1" applyAlignment="1" applyProtection="1">
      <alignment horizontal="center" vertical="center" wrapText="1"/>
    </xf>
    <xf numFmtId="2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2" fontId="19" fillId="0" borderId="9" xfId="0" applyNumberFormat="1" applyFont="1" applyFill="1" applyBorder="1" applyAlignment="1" applyProtection="1">
      <alignment horizontal="center" vertical="center" wrapText="1"/>
    </xf>
    <xf numFmtId="2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0" fontId="19" fillId="0" borderId="8" xfId="3" applyFont="1" applyFill="1" applyBorder="1" applyAlignment="1">
      <alignment vertical="center"/>
    </xf>
    <xf numFmtId="0" fontId="19" fillId="0" borderId="9" xfId="3" applyFont="1" applyFill="1" applyBorder="1" applyAlignment="1">
      <alignment vertical="center"/>
    </xf>
    <xf numFmtId="0" fontId="19" fillId="0" borderId="9" xfId="3" applyFont="1" applyFill="1" applyBorder="1" applyAlignment="1">
      <alignment horizontal="right"/>
    </xf>
    <xf numFmtId="10" fontId="19" fillId="0" borderId="9" xfId="3" applyNumberFormat="1" applyFont="1" applyFill="1" applyBorder="1" applyAlignment="1">
      <alignment horizontal="center" vertical="center"/>
    </xf>
    <xf numFmtId="9" fontId="19" fillId="0" borderId="9" xfId="3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0" borderId="9" xfId="3" applyFont="1" applyFill="1" applyBorder="1" applyAlignment="1">
      <alignment horizontal="center"/>
    </xf>
    <xf numFmtId="1" fontId="19" fillId="0" borderId="9" xfId="3" applyNumberFormat="1" applyFont="1" applyFill="1" applyBorder="1" applyAlignment="1">
      <alignment horizontal="center"/>
    </xf>
    <xf numFmtId="4" fontId="19" fillId="0" borderId="9" xfId="3" applyNumberFormat="1" applyFont="1" applyFill="1" applyBorder="1" applyAlignment="1">
      <alignment horizontal="center"/>
    </xf>
    <xf numFmtId="4" fontId="19" fillId="0" borderId="9" xfId="0" applyNumberFormat="1" applyFont="1" applyFill="1" applyBorder="1"/>
    <xf numFmtId="4" fontId="19" fillId="0" borderId="10" xfId="0" applyNumberFormat="1" applyFont="1" applyFill="1" applyBorder="1"/>
    <xf numFmtId="0" fontId="19" fillId="0" borderId="2" xfId="3" applyFont="1" applyFill="1" applyBorder="1" applyAlignment="1">
      <alignment vertical="center"/>
    </xf>
    <xf numFmtId="0" fontId="19" fillId="0" borderId="3" xfId="3" applyFont="1" applyFill="1" applyBorder="1" applyAlignment="1">
      <alignment vertical="center"/>
    </xf>
    <xf numFmtId="0" fontId="22" fillId="0" borderId="3" xfId="3" applyFont="1" applyFill="1" applyBorder="1" applyAlignment="1">
      <alignment horizontal="right"/>
    </xf>
    <xf numFmtId="10" fontId="19" fillId="0" borderId="3" xfId="3" applyNumberFormat="1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/>
    </xf>
    <xf numFmtId="0" fontId="19" fillId="0" borderId="3" xfId="0" applyFont="1" applyFill="1" applyBorder="1"/>
    <xf numFmtId="1" fontId="19" fillId="0" borderId="3" xfId="3" applyNumberFormat="1" applyFont="1" applyFill="1" applyBorder="1" applyAlignment="1">
      <alignment horizontal="center"/>
    </xf>
    <xf numFmtId="4" fontId="18" fillId="0" borderId="4" xfId="0" applyNumberFormat="1" applyFont="1" applyFill="1" applyBorder="1"/>
    <xf numFmtId="0" fontId="19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" fontId="19" fillId="0" borderId="0" xfId="3" applyNumberFormat="1" applyFont="1" applyFill="1" applyBorder="1" applyAlignment="1">
      <alignment horizontal="center"/>
    </xf>
    <xf numFmtId="2" fontId="18" fillId="0" borderId="0" xfId="3" applyNumberFormat="1" applyFont="1" applyFill="1" applyBorder="1" applyAlignment="1">
      <alignment horizontal="center"/>
    </xf>
    <xf numFmtId="0" fontId="19" fillId="0" borderId="0" xfId="0" applyFont="1" applyFill="1" applyBorder="1"/>
    <xf numFmtId="2" fontId="18" fillId="0" borderId="0" xfId="0" applyNumberFormat="1" applyFont="1" applyFill="1" applyBorder="1"/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/>
    <xf numFmtId="0" fontId="26" fillId="0" borderId="0" xfId="0" applyFont="1" applyFill="1"/>
    <xf numFmtId="0" fontId="0" fillId="0" borderId="0" xfId="0" applyFill="1"/>
    <xf numFmtId="0" fontId="19" fillId="0" borderId="0" xfId="0" applyFont="1" applyFill="1" applyAlignment="1">
      <alignment vertical="center"/>
    </xf>
    <xf numFmtId="0" fontId="20" fillId="0" borderId="0" xfId="3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left" vertical="top" wrapText="1"/>
    </xf>
    <xf numFmtId="0" fontId="19" fillId="0" borderId="19" xfId="0" applyFont="1" applyFill="1" applyBorder="1" applyAlignment="1" applyProtection="1">
      <alignment horizontal="center" vertical="center" wrapText="1"/>
    </xf>
    <xf numFmtId="2" fontId="19" fillId="0" borderId="19" xfId="0" applyNumberFormat="1" applyFont="1" applyFill="1" applyBorder="1" applyAlignment="1" applyProtection="1">
      <alignment horizontal="center" vertical="center" wrapText="1"/>
    </xf>
    <xf numFmtId="2" fontId="19" fillId="0" borderId="2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18" fillId="0" borderId="9" xfId="0" applyNumberFormat="1" applyFont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</xf>
    <xf numFmtId="2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4" fontId="18" fillId="0" borderId="6" xfId="0" applyNumberFormat="1" applyFont="1" applyFill="1" applyBorder="1"/>
    <xf numFmtId="4" fontId="18" fillId="0" borderId="7" xfId="0" applyNumberFormat="1" applyFont="1" applyFill="1" applyBorder="1"/>
    <xf numFmtId="0" fontId="19" fillId="0" borderId="17" xfId="0" applyFont="1" applyFill="1" applyBorder="1" applyAlignment="1" applyProtection="1">
      <alignment horizontal="center" vertical="center" wrapText="1"/>
    </xf>
    <xf numFmtId="2" fontId="19" fillId="0" borderId="17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2" fontId="18" fillId="0" borderId="3" xfId="0" applyNumberFormat="1" applyFont="1" applyFill="1" applyBorder="1" applyAlignment="1" applyProtection="1">
      <alignment horizontal="center" vertical="center" wrapText="1"/>
    </xf>
    <xf numFmtId="2" fontId="18" fillId="0" borderId="4" xfId="0" applyNumberFormat="1" applyFont="1" applyFill="1" applyBorder="1" applyAlignment="1" applyProtection="1">
      <alignment horizontal="center" vertical="center" wrapText="1"/>
    </xf>
    <xf numFmtId="2" fontId="18" fillId="0" borderId="28" xfId="0" applyNumberFormat="1" applyFont="1" applyFill="1" applyBorder="1" applyAlignment="1">
      <alignment horizontal="right" vertical="top" wrapText="1"/>
    </xf>
    <xf numFmtId="4" fontId="18" fillId="0" borderId="3" xfId="0" applyNumberFormat="1" applyFont="1" applyFill="1" applyBorder="1"/>
    <xf numFmtId="167" fontId="19" fillId="0" borderId="6" xfId="0" applyNumberFormat="1" applyFont="1" applyFill="1" applyBorder="1" applyAlignment="1" applyProtection="1">
      <alignment horizontal="center" vertical="center" wrapText="1"/>
    </xf>
    <xf numFmtId="167" fontId="19" fillId="0" borderId="9" xfId="0" applyNumberFormat="1" applyFont="1" applyFill="1" applyBorder="1" applyAlignment="1" applyProtection="1">
      <alignment horizontal="center" vertical="center" wrapText="1"/>
    </xf>
    <xf numFmtId="167" fontId="19" fillId="0" borderId="19" xfId="0" applyNumberFormat="1" applyFont="1" applyFill="1" applyBorder="1" applyAlignment="1" applyProtection="1">
      <alignment horizontal="center" vertical="center" wrapText="1"/>
    </xf>
    <xf numFmtId="167" fontId="19" fillId="0" borderId="9" xfId="3" applyNumberFormat="1" applyFont="1" applyFill="1" applyBorder="1" applyAlignment="1">
      <alignment horizontal="center"/>
    </xf>
    <xf numFmtId="167" fontId="18" fillId="0" borderId="3" xfId="0" applyNumberFormat="1" applyFont="1" applyFill="1" applyBorder="1"/>
    <xf numFmtId="167" fontId="18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10" fontId="11" fillId="0" borderId="27" xfId="0" applyNumberFormat="1" applyFont="1" applyFill="1" applyBorder="1" applyAlignment="1">
      <alignment horizontal="center" vertical="center"/>
    </xf>
    <xf numFmtId="10" fontId="11" fillId="0" borderId="26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right" vertical="center" wrapText="1"/>
    </xf>
    <xf numFmtId="2" fontId="34" fillId="2" borderId="6" xfId="0" applyNumberFormat="1" applyFont="1" applyFill="1" applyBorder="1" applyAlignment="1" applyProtection="1">
      <alignment horizontal="center" vertical="center" wrapText="1"/>
    </xf>
    <xf numFmtId="2" fontId="34" fillId="2" borderId="9" xfId="0" applyNumberFormat="1" applyFont="1" applyFill="1" applyBorder="1" applyAlignment="1" applyProtection="1">
      <alignment horizontal="center" vertical="center" wrapText="1"/>
    </xf>
    <xf numFmtId="4" fontId="34" fillId="2" borderId="9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 applyProtection="1">
      <alignment horizontal="center" vertical="center" wrapText="1"/>
    </xf>
    <xf numFmtId="0" fontId="33" fillId="2" borderId="12" xfId="0" applyFont="1" applyFill="1" applyBorder="1" applyAlignment="1">
      <alignment horizontal="center"/>
    </xf>
    <xf numFmtId="1" fontId="19" fillId="0" borderId="8" xfId="0" applyNumberFormat="1" applyFont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 applyProtection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left" vertical="center" wrapText="1"/>
    </xf>
    <xf numFmtId="2" fontId="19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 wrapText="1"/>
    </xf>
    <xf numFmtId="2" fontId="18" fillId="0" borderId="19" xfId="0" applyNumberFormat="1" applyFont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right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34" fillId="2" borderId="19" xfId="0" applyNumberFormat="1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 applyProtection="1">
      <alignment horizontal="center" vertical="center" wrapText="1"/>
    </xf>
    <xf numFmtId="167" fontId="18" fillId="0" borderId="19" xfId="0" applyNumberFormat="1" applyFont="1" applyFill="1" applyBorder="1" applyAlignment="1" applyProtection="1">
      <alignment horizontal="center" vertical="center" wrapText="1"/>
    </xf>
    <xf numFmtId="2" fontId="18" fillId="0" borderId="19" xfId="0" applyNumberFormat="1" applyFont="1" applyFill="1" applyBorder="1" applyAlignment="1" applyProtection="1">
      <alignment horizontal="center" vertical="center" wrapText="1"/>
    </xf>
    <xf numFmtId="2" fontId="18" fillId="0" borderId="30" xfId="0" applyNumberFormat="1" applyFont="1" applyFill="1" applyBorder="1" applyAlignment="1" applyProtection="1">
      <alignment horizontal="center" vertical="center" wrapText="1"/>
    </xf>
    <xf numFmtId="166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right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34" fillId="2" borderId="21" xfId="0" applyNumberFormat="1" applyFont="1" applyFill="1" applyBorder="1" applyAlignment="1">
      <alignment horizontal="center" vertical="center" wrapText="1"/>
    </xf>
    <xf numFmtId="2" fontId="36" fillId="0" borderId="9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vertical="center" wrapText="1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4" fontId="6" fillId="0" borderId="10" xfId="0" applyNumberFormat="1" applyFont="1" applyFill="1" applyBorder="1" applyAlignment="1" applyProtection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 applyProtection="1">
      <alignment horizontal="right" vertical="center" wrapText="1"/>
    </xf>
    <xf numFmtId="4" fontId="32" fillId="0" borderId="10" xfId="0" applyNumberFormat="1" applyFont="1" applyFill="1" applyBorder="1" applyAlignment="1" applyProtection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 applyProtection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</xf>
    <xf numFmtId="0" fontId="24" fillId="0" borderId="13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right" vertical="center"/>
    </xf>
    <xf numFmtId="167" fontId="6" fillId="0" borderId="10" xfId="0" applyNumberFormat="1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19" fillId="0" borderId="44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right" vertical="center"/>
    </xf>
    <xf numFmtId="166" fontId="11" fillId="0" borderId="14" xfId="0" applyNumberFormat="1" applyFont="1" applyFill="1" applyBorder="1" applyAlignment="1">
      <alignment horizontal="right" vertical="center"/>
    </xf>
    <xf numFmtId="2" fontId="18" fillId="0" borderId="17" xfId="0" applyNumberFormat="1" applyFont="1" applyFill="1" applyBorder="1" applyAlignment="1">
      <alignment horizontal="left" vertical="top" wrapText="1"/>
    </xf>
    <xf numFmtId="2" fontId="19" fillId="0" borderId="9" xfId="0" applyNumberFormat="1" applyFont="1" applyFill="1" applyBorder="1" applyAlignment="1">
      <alignment horizontal="left" vertical="center" wrapText="1"/>
    </xf>
    <xf numFmtId="2" fontId="18" fillId="0" borderId="9" xfId="0" applyNumberFormat="1" applyFont="1" applyFill="1" applyBorder="1" applyAlignment="1">
      <alignment horizontal="left" vertical="center" wrapText="1"/>
    </xf>
    <xf numFmtId="2" fontId="19" fillId="0" borderId="2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2" fontId="19" fillId="0" borderId="20" xfId="0" applyNumberFormat="1" applyFont="1" applyFill="1" applyBorder="1" applyAlignment="1" applyProtection="1">
      <alignment horizontal="center" vertical="center" wrapText="1"/>
    </xf>
    <xf numFmtId="2" fontId="19" fillId="0" borderId="47" xfId="0" applyNumberFormat="1" applyFont="1" applyFill="1" applyBorder="1" applyAlignment="1" applyProtection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2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3" borderId="9" xfId="6" applyFont="1" applyFill="1" applyBorder="1" applyAlignment="1">
      <alignment vertical="center" wrapText="1"/>
    </xf>
    <xf numFmtId="0" fontId="19" fillId="3" borderId="9" xfId="6" applyFont="1" applyFill="1" applyBorder="1" applyAlignment="1">
      <alignment vertical="center" wrapText="1"/>
    </xf>
    <xf numFmtId="0" fontId="2" fillId="0" borderId="9" xfId="6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left" vertical="center" wrapText="1"/>
    </xf>
    <xf numFmtId="0" fontId="6" fillId="0" borderId="7" xfId="4" applyFont="1" applyFill="1" applyBorder="1" applyAlignment="1" applyProtection="1">
      <alignment horizontal="center" vertical="center" wrapText="1"/>
    </xf>
    <xf numFmtId="0" fontId="6" fillId="0" borderId="10" xfId="4" applyFont="1" applyFill="1" applyBorder="1" applyAlignment="1" applyProtection="1">
      <alignment horizontal="center" vertical="center" wrapText="1"/>
    </xf>
    <xf numFmtId="0" fontId="28" fillId="0" borderId="24" xfId="0" applyFont="1" applyFill="1" applyBorder="1" applyAlignment="1" applyProtection="1">
      <alignment horizontal="center"/>
    </xf>
    <xf numFmtId="2" fontId="28" fillId="0" borderId="25" xfId="1" applyNumberFormat="1" applyFont="1" applyFill="1" applyBorder="1" applyAlignment="1" applyProtection="1">
      <alignment horizont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8" fontId="8" fillId="0" borderId="15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4" xfId="0" applyFont="1" applyFill="1" applyBorder="1" applyAlignment="1">
      <alignment horizontal="center" vertical="center" textRotation="90" wrapText="1"/>
    </xf>
    <xf numFmtId="0" fontId="23" fillId="0" borderId="6" xfId="0" applyFont="1" applyFill="1" applyBorder="1" applyAlignment="1">
      <alignment horizontal="center" vertical="center" textRotation="90"/>
    </xf>
    <xf numFmtId="0" fontId="23" fillId="0" borderId="9" xfId="0" applyFont="1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textRotation="90"/>
    </xf>
    <xf numFmtId="0" fontId="23" fillId="0" borderId="9" xfId="0" applyFont="1" applyFill="1" applyBorder="1" applyAlignment="1">
      <alignment horizontal="center" vertical="center" textRotation="90" wrapText="1"/>
    </xf>
    <xf numFmtId="0" fontId="23" fillId="0" borderId="3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right" vertical="top" wrapText="1"/>
    </xf>
    <xf numFmtId="0" fontId="18" fillId="0" borderId="6" xfId="0" applyFont="1" applyFill="1" applyBorder="1" applyAlignment="1">
      <alignment horizontal="right" vertical="top" wrapText="1"/>
    </xf>
    <xf numFmtId="0" fontId="33" fillId="2" borderId="9" xfId="0" applyFont="1" applyFill="1" applyBorder="1" applyAlignment="1">
      <alignment horizontal="center" vertical="center" textRotation="90" wrapText="1"/>
    </xf>
    <xf numFmtId="0" fontId="33" fillId="2" borderId="3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 textRotation="90" wrapText="1"/>
    </xf>
    <xf numFmtId="0" fontId="33" fillId="2" borderId="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/>
    </xf>
    <xf numFmtId="168" fontId="5" fillId="0" borderId="15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</cellXfs>
  <cellStyles count="8">
    <cellStyle name="Komats" xfId="1" builtinId="3"/>
    <cellStyle name="Normal 2" xfId="2"/>
    <cellStyle name="Normal 6" xfId="7"/>
    <cellStyle name="Normal_Liela%2084%20muzejs" xfId="3"/>
    <cellStyle name="Normal_OzolniekuUKT_07_07_2009_ar_formulam" xfId="4"/>
    <cellStyle name="Parastais_Kopsavilk1" xfId="5"/>
    <cellStyle name="Parasts" xfId="0" builtinId="0"/>
    <cellStyle name="Style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A48" sqref="A48"/>
    </sheetView>
  </sheetViews>
  <sheetFormatPr defaultColWidth="14" defaultRowHeight="12.75" x14ac:dyDescent="0.2"/>
  <cols>
    <col min="1" max="1" width="10.7109375" style="15" customWidth="1"/>
    <col min="2" max="2" width="9.28515625" style="15" customWidth="1"/>
    <col min="3" max="3" width="50.7109375" style="18" customWidth="1"/>
    <col min="4" max="4" width="16.5703125" style="16" customWidth="1"/>
    <col min="5" max="5" width="15.5703125" style="16" bestFit="1" customWidth="1"/>
    <col min="6" max="16384" width="14" style="16"/>
  </cols>
  <sheetData>
    <row r="1" spans="1:6" x14ac:dyDescent="0.2">
      <c r="C1" s="197"/>
      <c r="D1" s="198" t="s">
        <v>27</v>
      </c>
    </row>
    <row r="2" spans="1:6" x14ac:dyDescent="0.2">
      <c r="B2" s="17"/>
      <c r="C2" s="199"/>
      <c r="D2" s="198" t="s">
        <v>28</v>
      </c>
    </row>
    <row r="3" spans="1:6" x14ac:dyDescent="0.2">
      <c r="C3" s="200"/>
      <c r="D3" s="198" t="s">
        <v>29</v>
      </c>
    </row>
    <row r="4" spans="1:6" x14ac:dyDescent="0.2">
      <c r="B4" s="17"/>
      <c r="C4" s="200"/>
      <c r="D4" s="198"/>
    </row>
    <row r="5" spans="1:6" x14ac:dyDescent="0.2">
      <c r="B5" s="19"/>
      <c r="C5" s="200"/>
      <c r="D5" s="198" t="s">
        <v>30</v>
      </c>
    </row>
    <row r="6" spans="1:6" x14ac:dyDescent="0.2">
      <c r="B6" s="19"/>
      <c r="C6" s="200"/>
      <c r="D6" s="198" t="s">
        <v>75</v>
      </c>
    </row>
    <row r="7" spans="1:6" x14ac:dyDescent="0.2">
      <c r="C7" s="16"/>
      <c r="D7" s="15"/>
    </row>
    <row r="8" spans="1:6" ht="16.5" x14ac:dyDescent="0.2">
      <c r="C8" s="153" t="s">
        <v>31</v>
      </c>
      <c r="D8" s="15"/>
    </row>
    <row r="9" spans="1:6" x14ac:dyDescent="0.2">
      <c r="C9" s="148"/>
      <c r="D9" s="15"/>
    </row>
    <row r="10" spans="1:6" x14ac:dyDescent="0.2">
      <c r="C10" s="148"/>
      <c r="D10" s="15"/>
    </row>
    <row r="11" spans="1:6" ht="12.75" customHeight="1" x14ac:dyDescent="0.2">
      <c r="A11" s="253" t="s">
        <v>117</v>
      </c>
      <c r="B11" s="253"/>
      <c r="C11" s="253"/>
      <c r="D11" s="253"/>
      <c r="F11" s="21"/>
    </row>
    <row r="12" spans="1:6" x14ac:dyDescent="0.2">
      <c r="A12" s="253" t="s">
        <v>120</v>
      </c>
      <c r="B12" s="253"/>
      <c r="C12" s="253"/>
      <c r="D12" s="253"/>
      <c r="F12" s="20"/>
    </row>
    <row r="13" spans="1:6" ht="12.75" customHeight="1" x14ac:dyDescent="0.2">
      <c r="A13" s="253" t="s">
        <v>118</v>
      </c>
      <c r="B13" s="253"/>
      <c r="C13" s="253"/>
      <c r="D13" s="253"/>
    </row>
    <row r="14" spans="1:6" x14ac:dyDescent="0.2">
      <c r="A14" s="47" t="s">
        <v>85</v>
      </c>
      <c r="C14" s="22"/>
      <c r="D14" s="15"/>
    </row>
    <row r="15" spans="1:6" x14ac:dyDescent="0.2">
      <c r="D15" s="23"/>
    </row>
    <row r="16" spans="1:6" ht="6.75" customHeight="1" thickBot="1" x14ac:dyDescent="0.25">
      <c r="B16" s="19"/>
      <c r="C16" s="22"/>
      <c r="D16" s="15"/>
    </row>
    <row r="17" spans="1:6" x14ac:dyDescent="0.2">
      <c r="A17" s="258" t="s">
        <v>3</v>
      </c>
      <c r="B17" s="260" t="s">
        <v>32</v>
      </c>
      <c r="C17" s="260" t="s">
        <v>6</v>
      </c>
      <c r="D17" s="254" t="s">
        <v>72</v>
      </c>
    </row>
    <row r="18" spans="1:6" ht="24.75" customHeight="1" x14ac:dyDescent="0.2">
      <c r="A18" s="259"/>
      <c r="B18" s="261"/>
      <c r="C18" s="261"/>
      <c r="D18" s="255"/>
    </row>
    <row r="19" spans="1:6" ht="13.5" thickBot="1" x14ac:dyDescent="0.25">
      <c r="A19" s="24">
        <v>1</v>
      </c>
      <c r="B19" s="25">
        <v>2</v>
      </c>
      <c r="C19" s="25">
        <v>3</v>
      </c>
      <c r="D19" s="26">
        <v>4</v>
      </c>
    </row>
    <row r="20" spans="1:6" s="31" customFormat="1" x14ac:dyDescent="0.2">
      <c r="A20" s="27"/>
      <c r="B20" s="28"/>
      <c r="C20" s="29"/>
      <c r="D20" s="30"/>
      <c r="F20" s="16"/>
    </row>
    <row r="21" spans="1:6" s="31" customFormat="1" x14ac:dyDescent="0.2">
      <c r="A21" s="32">
        <v>1</v>
      </c>
      <c r="B21" s="33"/>
      <c r="C21" s="34" t="s">
        <v>119</v>
      </c>
      <c r="D21" s="202"/>
      <c r="F21" s="16"/>
    </row>
    <row r="22" spans="1:6" s="31" customFormat="1" x14ac:dyDescent="0.2">
      <c r="A22" s="32"/>
      <c r="B22" s="35"/>
      <c r="C22" s="34"/>
      <c r="D22" s="202"/>
      <c r="F22" s="16"/>
    </row>
    <row r="23" spans="1:6" ht="16.5" x14ac:dyDescent="0.2">
      <c r="A23" s="32"/>
      <c r="B23" s="36"/>
      <c r="C23" s="209" t="s">
        <v>33</v>
      </c>
      <c r="D23" s="208"/>
      <c r="E23" s="195"/>
    </row>
    <row r="24" spans="1:6" x14ac:dyDescent="0.2">
      <c r="A24" s="32"/>
      <c r="B24" s="36"/>
      <c r="C24" s="37"/>
      <c r="D24" s="203"/>
      <c r="E24" s="195"/>
    </row>
    <row r="25" spans="1:6" x14ac:dyDescent="0.2">
      <c r="A25" s="32"/>
      <c r="B25" s="36"/>
      <c r="C25" s="189" t="s">
        <v>264</v>
      </c>
      <c r="D25" s="204"/>
      <c r="E25" s="195"/>
    </row>
    <row r="26" spans="1:6" x14ac:dyDescent="0.2">
      <c r="A26" s="32"/>
      <c r="B26" s="36"/>
      <c r="C26" s="189"/>
      <c r="D26" s="204"/>
      <c r="E26" s="195"/>
    </row>
    <row r="27" spans="1:6" ht="16.5" x14ac:dyDescent="0.2">
      <c r="A27" s="32"/>
      <c r="B27" s="36"/>
      <c r="C27" s="209" t="s">
        <v>86</v>
      </c>
      <c r="D27" s="208"/>
      <c r="E27" s="195"/>
    </row>
    <row r="28" spans="1:6" x14ac:dyDescent="0.2">
      <c r="A28" s="32"/>
      <c r="B28" s="36"/>
      <c r="C28" s="37"/>
      <c r="D28" s="203"/>
      <c r="E28" s="195"/>
    </row>
    <row r="29" spans="1:6" ht="25.5" x14ac:dyDescent="0.2">
      <c r="A29" s="38"/>
      <c r="B29" s="36"/>
      <c r="C29" s="34" t="s">
        <v>73</v>
      </c>
      <c r="D29" s="205"/>
    </row>
    <row r="30" spans="1:6" x14ac:dyDescent="0.2">
      <c r="A30" s="38"/>
      <c r="B30" s="36"/>
      <c r="C30" s="34"/>
      <c r="D30" s="205"/>
    </row>
    <row r="31" spans="1:6" s="1" customFormat="1" ht="16.5" x14ac:dyDescent="0.2">
      <c r="A31" s="39"/>
      <c r="B31" s="40"/>
      <c r="C31" s="209" t="s">
        <v>74</v>
      </c>
      <c r="D31" s="210"/>
    </row>
    <row r="32" spans="1:6" s="192" customFormat="1" x14ac:dyDescent="0.2">
      <c r="A32" s="190"/>
      <c r="B32" s="191"/>
      <c r="C32" s="189"/>
      <c r="D32" s="206"/>
    </row>
    <row r="33" spans="1:9" s="1" customFormat="1" ht="15.75" x14ac:dyDescent="0.2">
      <c r="A33" s="158"/>
      <c r="B33" s="159"/>
      <c r="C33" s="160"/>
      <c r="D33" s="207"/>
    </row>
    <row r="34" spans="1:9" ht="13.5" thickBot="1" x14ac:dyDescent="0.25">
      <c r="A34" s="41"/>
      <c r="B34" s="42"/>
      <c r="C34" s="43"/>
      <c r="D34" s="44"/>
      <c r="F34" s="45"/>
    </row>
    <row r="35" spans="1:9" s="2" customFormat="1" ht="15.75" x14ac:dyDescent="0.25">
      <c r="A35" s="3"/>
      <c r="B35" s="4"/>
      <c r="C35" s="3"/>
      <c r="D35" s="5"/>
      <c r="E35" s="6"/>
      <c r="F35" s="6"/>
    </row>
    <row r="36" spans="1:9" s="2" customFormat="1" ht="15.75" x14ac:dyDescent="0.25">
      <c r="A36" s="3"/>
      <c r="B36" s="4"/>
      <c r="C36" s="3"/>
      <c r="D36" s="5"/>
      <c r="E36" s="6"/>
      <c r="F36" s="6"/>
    </row>
    <row r="37" spans="1:9" s="2" customFormat="1" ht="15.75" x14ac:dyDescent="0.25">
      <c r="A37" s="3"/>
      <c r="B37" s="4"/>
      <c r="C37" s="3"/>
      <c r="D37" s="5"/>
      <c r="E37" s="6"/>
      <c r="F37" s="6"/>
    </row>
    <row r="38" spans="1:9" s="2" customFormat="1" ht="15.75" x14ac:dyDescent="0.25">
      <c r="A38" s="3"/>
      <c r="B38" s="4"/>
      <c r="C38" s="3"/>
      <c r="D38" s="5"/>
      <c r="E38" s="6"/>
      <c r="F38" s="6"/>
    </row>
    <row r="39" spans="1:9" s="2" customFormat="1" ht="15" customHeight="1" x14ac:dyDescent="0.25">
      <c r="A39" s="3"/>
      <c r="B39" s="4"/>
      <c r="C39" s="3"/>
      <c r="D39" s="5"/>
      <c r="E39" s="6"/>
      <c r="F39" s="6"/>
      <c r="G39" s="7"/>
      <c r="H39" s="7"/>
    </row>
    <row r="40" spans="1:9" s="2" customFormat="1" ht="15.75" x14ac:dyDescent="0.25">
      <c r="A40" s="54" t="s">
        <v>26</v>
      </c>
      <c r="B40" s="262"/>
      <c r="C40" s="262"/>
      <c r="D40" s="262"/>
      <c r="E40" s="13"/>
      <c r="F40" s="6"/>
    </row>
    <row r="41" spans="1:9" s="2" customFormat="1" ht="15" customHeight="1" x14ac:dyDescent="0.25">
      <c r="A41" s="9"/>
      <c r="B41" s="256" t="s">
        <v>51</v>
      </c>
      <c r="C41" s="256"/>
      <c r="D41" s="256"/>
      <c r="E41" s="46"/>
      <c r="F41" s="46"/>
      <c r="G41" s="7"/>
      <c r="H41" s="7"/>
    </row>
    <row r="42" spans="1:9" s="2" customFormat="1" ht="15" customHeight="1" x14ac:dyDescent="0.25">
      <c r="A42" s="9"/>
      <c r="B42" s="239"/>
      <c r="C42" s="239"/>
      <c r="D42" s="239"/>
      <c r="E42" s="46"/>
      <c r="F42" s="46"/>
      <c r="G42" s="7"/>
      <c r="H42" s="7"/>
    </row>
    <row r="43" spans="1:9" s="2" customFormat="1" ht="15.75" customHeight="1" x14ac:dyDescent="0.25">
      <c r="A43" s="9"/>
      <c r="B43" s="9"/>
      <c r="C43" s="9"/>
      <c r="D43" s="5"/>
      <c r="E43" s="6"/>
      <c r="F43" s="6"/>
    </row>
    <row r="44" spans="1:9" s="2" customFormat="1" ht="15.75" x14ac:dyDescent="0.25">
      <c r="A44" s="54"/>
      <c r="B44" s="262"/>
      <c r="C44" s="262"/>
      <c r="D44" s="262"/>
      <c r="E44" s="13"/>
      <c r="F44" s="6"/>
    </row>
    <row r="45" spans="1:9" s="2" customFormat="1" ht="15" customHeight="1" x14ac:dyDescent="0.25">
      <c r="A45" s="9"/>
      <c r="B45" s="256"/>
      <c r="C45" s="256"/>
      <c r="D45" s="256"/>
      <c r="E45" s="46"/>
      <c r="F45" s="46"/>
      <c r="G45" s="7"/>
      <c r="H45" s="7"/>
    </row>
    <row r="46" spans="1:9" s="2" customFormat="1" ht="15" customHeight="1" x14ac:dyDescent="0.25">
      <c r="A46" s="9"/>
      <c r="B46" s="239"/>
      <c r="C46" s="239"/>
      <c r="D46" s="239"/>
      <c r="E46" s="46"/>
      <c r="F46" s="46"/>
      <c r="G46" s="7"/>
      <c r="H46" s="7"/>
    </row>
    <row r="47" spans="1:9" s="2" customFormat="1" ht="15.75" x14ac:dyDescent="0.25">
      <c r="C47" s="6"/>
      <c r="D47" s="6"/>
      <c r="E47" s="6"/>
      <c r="F47" s="6"/>
      <c r="G47" s="6"/>
      <c r="H47" s="6"/>
      <c r="I47" s="6"/>
    </row>
    <row r="48" spans="1:9" s="2" customFormat="1" ht="15.75" x14ac:dyDescent="0.25">
      <c r="A48" s="11" t="s">
        <v>265</v>
      </c>
      <c r="B48" s="11"/>
      <c r="C48" s="12"/>
      <c r="D48" s="52"/>
      <c r="E48" s="6"/>
      <c r="F48" s="6"/>
      <c r="G48" s="13"/>
      <c r="H48" s="6"/>
      <c r="I48" s="6"/>
    </row>
    <row r="49" spans="2:9" s="2" customFormat="1" ht="16.5" customHeight="1" x14ac:dyDescent="0.25">
      <c r="B49" s="257" t="s">
        <v>51</v>
      </c>
      <c r="C49" s="257"/>
      <c r="D49" s="257"/>
      <c r="E49" s="14"/>
      <c r="F49" s="14"/>
      <c r="G49" s="14"/>
      <c r="H49" s="14"/>
      <c r="I49" s="14"/>
    </row>
  </sheetData>
  <mergeCells count="12">
    <mergeCell ref="A13:D13"/>
    <mergeCell ref="A11:D11"/>
    <mergeCell ref="D17:D18"/>
    <mergeCell ref="B41:D41"/>
    <mergeCell ref="B49:D49"/>
    <mergeCell ref="A17:A18"/>
    <mergeCell ref="B17:B18"/>
    <mergeCell ref="C17:C18"/>
    <mergeCell ref="B40:D40"/>
    <mergeCell ref="B44:D44"/>
    <mergeCell ref="B45:D45"/>
    <mergeCell ref="A12:D12"/>
  </mergeCells>
  <phoneticPr fontId="2" type="noConversion"/>
  <pageMargins left="1.1811023622047245" right="0.74803149606299213" top="0.59055118110236227" bottom="0.98425196850393704" header="0.51181102362204722" footer="0.51181102362204722"/>
  <pageSetup paperSize="9" scale="9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10" zoomScaleNormal="110" workbookViewId="0">
      <selection activeCell="E27" sqref="E27"/>
    </sheetView>
  </sheetViews>
  <sheetFormatPr defaultRowHeight="12.75" x14ac:dyDescent="0.2"/>
  <cols>
    <col min="1" max="1" width="5.85546875" style="59" customWidth="1"/>
    <col min="2" max="2" width="9" style="59" customWidth="1"/>
    <col min="3" max="3" width="28.5703125" style="59" customWidth="1"/>
    <col min="4" max="4" width="7.42578125" style="59" customWidth="1"/>
    <col min="5" max="5" width="13.42578125" style="59" customWidth="1"/>
    <col min="6" max="6" width="10" style="59" customWidth="1"/>
    <col min="7" max="7" width="10.85546875" style="59" customWidth="1"/>
    <col min="8" max="8" width="9.42578125" style="59" customWidth="1"/>
    <col min="9" max="9" width="9.85546875" style="59" customWidth="1"/>
    <col min="10" max="16384" width="9.140625" style="59"/>
  </cols>
  <sheetData>
    <row r="1" spans="1:9" ht="15.75" x14ac:dyDescent="0.25">
      <c r="A1" s="263" t="s">
        <v>54</v>
      </c>
      <c r="B1" s="263"/>
      <c r="C1" s="263"/>
      <c r="D1" s="263"/>
      <c r="E1" s="263"/>
      <c r="F1" s="263"/>
      <c r="G1" s="263"/>
      <c r="H1" s="263"/>
      <c r="I1" s="263"/>
    </row>
    <row r="2" spans="1:9" ht="17.25" customHeight="1" x14ac:dyDescent="0.3">
      <c r="A2" s="266" t="s">
        <v>76</v>
      </c>
      <c r="B2" s="266"/>
      <c r="C2" s="266"/>
      <c r="D2" s="266"/>
      <c r="E2" s="266"/>
      <c r="F2" s="266"/>
      <c r="G2" s="266"/>
      <c r="H2" s="266"/>
      <c r="I2" s="266"/>
    </row>
    <row r="3" spans="1:9" ht="13.5" x14ac:dyDescent="0.25">
      <c r="A3" s="267" t="s">
        <v>8</v>
      </c>
      <c r="B3" s="267"/>
      <c r="C3" s="267"/>
      <c r="D3" s="267"/>
      <c r="E3" s="267"/>
      <c r="F3" s="267"/>
      <c r="G3" s="267"/>
      <c r="H3" s="267"/>
      <c r="I3" s="267"/>
    </row>
    <row r="4" spans="1:9" x14ac:dyDescent="0.2">
      <c r="A4" s="269"/>
      <c r="B4" s="269"/>
      <c r="C4" s="269"/>
      <c r="D4" s="269"/>
      <c r="E4" s="269"/>
      <c r="F4" s="269"/>
      <c r="G4" s="269"/>
      <c r="H4" s="269"/>
      <c r="I4" s="269"/>
    </row>
    <row r="5" spans="1:9" ht="16.5" customHeight="1" x14ac:dyDescent="0.3">
      <c r="A5" s="270" t="s">
        <v>9</v>
      </c>
      <c r="B5" s="270"/>
      <c r="C5" s="268" t="s">
        <v>119</v>
      </c>
      <c r="D5" s="268"/>
      <c r="E5" s="268"/>
      <c r="F5" s="268"/>
      <c r="G5" s="268"/>
      <c r="H5" s="268"/>
      <c r="I5" s="268"/>
    </row>
    <row r="6" spans="1:9" ht="16.5" customHeight="1" x14ac:dyDescent="0.3">
      <c r="A6" s="269"/>
      <c r="B6" s="269"/>
      <c r="C6" s="264"/>
      <c r="D6" s="264"/>
      <c r="E6" s="264"/>
      <c r="F6" s="264"/>
      <c r="G6" s="264"/>
      <c r="H6" s="264"/>
      <c r="I6" s="264"/>
    </row>
    <row r="7" spans="1:9" ht="16.5" customHeight="1" x14ac:dyDescent="0.3">
      <c r="A7" s="270" t="s">
        <v>10</v>
      </c>
      <c r="B7" s="270"/>
      <c r="C7" s="264" t="str">
        <f>C5</f>
        <v>VĒRGALES PAMATSKOLAS FASĀDES RENOVĀCIJA</v>
      </c>
      <c r="D7" s="264"/>
      <c r="E7" s="264"/>
      <c r="F7" s="264"/>
      <c r="G7" s="264"/>
      <c r="H7" s="264"/>
      <c r="I7" s="264"/>
    </row>
    <row r="8" spans="1:9" ht="16.5" customHeight="1" x14ac:dyDescent="0.3">
      <c r="A8" s="270" t="s">
        <v>11</v>
      </c>
      <c r="B8" s="270"/>
      <c r="C8" s="264" t="s">
        <v>121</v>
      </c>
      <c r="D8" s="264"/>
      <c r="E8" s="264"/>
      <c r="F8" s="264"/>
      <c r="G8" s="264"/>
      <c r="H8" s="264"/>
      <c r="I8" s="264"/>
    </row>
    <row r="9" spans="1:9" s="213" customFormat="1" ht="16.5" customHeight="1" x14ac:dyDescent="0.3">
      <c r="A9" s="265" t="s">
        <v>59</v>
      </c>
      <c r="B9" s="265"/>
      <c r="C9" s="265"/>
      <c r="D9" s="265"/>
      <c r="E9" s="265"/>
      <c r="F9" s="265"/>
      <c r="G9" s="271"/>
      <c r="H9" s="271"/>
      <c r="I9" s="271"/>
    </row>
    <row r="10" spans="1:9" s="213" customFormat="1" ht="16.5" customHeight="1" x14ac:dyDescent="0.3">
      <c r="A10" s="265" t="s">
        <v>12</v>
      </c>
      <c r="B10" s="265"/>
      <c r="C10" s="265"/>
      <c r="D10" s="265"/>
      <c r="E10" s="265"/>
      <c r="F10" s="265"/>
      <c r="G10" s="294"/>
      <c r="H10" s="294"/>
      <c r="I10" s="294"/>
    </row>
    <row r="11" spans="1:9" s="213" customFormat="1" ht="16.5" customHeight="1" x14ac:dyDescent="0.3">
      <c r="A11" s="265" t="s">
        <v>77</v>
      </c>
      <c r="B11" s="265"/>
      <c r="C11" s="265"/>
      <c r="D11" s="265"/>
      <c r="E11" s="265"/>
      <c r="F11" s="212" t="s">
        <v>58</v>
      </c>
      <c r="G11" s="214" t="s">
        <v>13</v>
      </c>
      <c r="H11" s="264"/>
      <c r="I11" s="264"/>
    </row>
    <row r="12" spans="1:9" s="213" customFormat="1" ht="15.75" customHeight="1" thickBot="1" x14ac:dyDescent="0.35">
      <c r="A12" s="215"/>
      <c r="B12" s="215"/>
      <c r="C12" s="215"/>
      <c r="D12" s="215"/>
      <c r="E12" s="215"/>
      <c r="F12" s="214"/>
      <c r="G12" s="214"/>
      <c r="H12" s="214"/>
      <c r="I12" s="214"/>
    </row>
    <row r="13" spans="1:9" s="213" customFormat="1" ht="12.75" customHeight="1" x14ac:dyDescent="0.2">
      <c r="A13" s="297" t="s">
        <v>3</v>
      </c>
      <c r="B13" s="299" t="s">
        <v>14</v>
      </c>
      <c r="C13" s="278" t="s">
        <v>6</v>
      </c>
      <c r="D13" s="279"/>
      <c r="E13" s="299" t="s">
        <v>15</v>
      </c>
      <c r="F13" s="295" t="s">
        <v>7</v>
      </c>
      <c r="G13" s="295"/>
      <c r="H13" s="295"/>
      <c r="I13" s="296"/>
    </row>
    <row r="14" spans="1:9" s="213" customFormat="1" ht="12.75" customHeight="1" x14ac:dyDescent="0.2">
      <c r="A14" s="298"/>
      <c r="B14" s="300"/>
      <c r="C14" s="280"/>
      <c r="D14" s="281"/>
      <c r="E14" s="300"/>
      <c r="F14" s="36" t="s">
        <v>16</v>
      </c>
      <c r="G14" s="36" t="s">
        <v>17</v>
      </c>
      <c r="H14" s="36" t="s">
        <v>18</v>
      </c>
      <c r="I14" s="216" t="s">
        <v>19</v>
      </c>
    </row>
    <row r="15" spans="1:9" s="213" customFormat="1" ht="12.75" customHeight="1" x14ac:dyDescent="0.2">
      <c r="A15" s="298"/>
      <c r="B15" s="300"/>
      <c r="C15" s="282"/>
      <c r="D15" s="283"/>
      <c r="E15" s="36" t="s">
        <v>60</v>
      </c>
      <c r="F15" s="36" t="s">
        <v>60</v>
      </c>
      <c r="G15" s="36" t="s">
        <v>60</v>
      </c>
      <c r="H15" s="36" t="s">
        <v>60</v>
      </c>
      <c r="I15" s="216" t="s">
        <v>20</v>
      </c>
    </row>
    <row r="16" spans="1:9" s="213" customFormat="1" ht="12.75" customHeight="1" thickBot="1" x14ac:dyDescent="0.25">
      <c r="A16" s="217">
        <v>1</v>
      </c>
      <c r="B16" s="218">
        <v>2</v>
      </c>
      <c r="C16" s="284">
        <v>3</v>
      </c>
      <c r="D16" s="285"/>
      <c r="E16" s="218">
        <v>4</v>
      </c>
      <c r="F16" s="218">
        <v>5</v>
      </c>
      <c r="G16" s="218">
        <v>6</v>
      </c>
      <c r="H16" s="218">
        <v>7</v>
      </c>
      <c r="I16" s="219">
        <v>8</v>
      </c>
    </row>
    <row r="17" spans="1:9" s="213" customFormat="1" ht="12.95" customHeight="1" x14ac:dyDescent="0.2">
      <c r="A17" s="220"/>
      <c r="B17" s="221"/>
      <c r="C17" s="286"/>
      <c r="D17" s="286"/>
      <c r="E17" s="222"/>
      <c r="F17" s="222"/>
      <c r="G17" s="222"/>
      <c r="H17" s="222"/>
      <c r="I17" s="223"/>
    </row>
    <row r="18" spans="1:9" s="213" customFormat="1" ht="12.95" customHeight="1" x14ac:dyDescent="0.2">
      <c r="A18" s="224">
        <v>1</v>
      </c>
      <c r="B18" s="225" t="s">
        <v>21</v>
      </c>
      <c r="C18" s="277" t="s">
        <v>87</v>
      </c>
      <c r="D18" s="277"/>
      <c r="E18" s="226"/>
      <c r="F18" s="226"/>
      <c r="G18" s="226"/>
      <c r="H18" s="226"/>
      <c r="I18" s="227"/>
    </row>
    <row r="19" spans="1:9" s="213" customFormat="1" ht="12.95" customHeight="1" x14ac:dyDescent="0.2">
      <c r="A19" s="224">
        <v>2</v>
      </c>
      <c r="B19" s="225" t="s">
        <v>22</v>
      </c>
      <c r="C19" s="277" t="s">
        <v>125</v>
      </c>
      <c r="D19" s="277"/>
      <c r="E19" s="226"/>
      <c r="F19" s="226"/>
      <c r="G19" s="226"/>
      <c r="H19" s="226"/>
      <c r="I19" s="227"/>
    </row>
    <row r="20" spans="1:9" s="213" customFormat="1" ht="12.95" customHeight="1" x14ac:dyDescent="0.2">
      <c r="A20" s="224">
        <v>3</v>
      </c>
      <c r="B20" s="225" t="s">
        <v>23</v>
      </c>
      <c r="C20" s="277" t="s">
        <v>185</v>
      </c>
      <c r="D20" s="277"/>
      <c r="E20" s="226"/>
      <c r="F20" s="226"/>
      <c r="G20" s="226"/>
      <c r="H20" s="226"/>
      <c r="I20" s="227"/>
    </row>
    <row r="21" spans="1:9" s="213" customFormat="1" ht="12.95" customHeight="1" x14ac:dyDescent="0.2">
      <c r="A21" s="224">
        <v>4</v>
      </c>
      <c r="B21" s="225" t="s">
        <v>24</v>
      </c>
      <c r="C21" s="277" t="s">
        <v>211</v>
      </c>
      <c r="D21" s="277"/>
      <c r="E21" s="226"/>
      <c r="F21" s="226"/>
      <c r="G21" s="226"/>
      <c r="H21" s="226"/>
      <c r="I21" s="227"/>
    </row>
    <row r="22" spans="1:9" s="103" customFormat="1" ht="12.95" customHeight="1" thickBot="1" x14ac:dyDescent="0.25">
      <c r="A22" s="228"/>
      <c r="B22" s="192"/>
      <c r="C22" s="287"/>
      <c r="D22" s="287"/>
      <c r="E22" s="229"/>
      <c r="F22" s="229"/>
      <c r="G22" s="229"/>
      <c r="H22" s="229"/>
      <c r="I22" s="230"/>
    </row>
    <row r="23" spans="1:9" s="213" customFormat="1" ht="21.75" customHeight="1" thickBot="1" x14ac:dyDescent="0.25">
      <c r="A23" s="231"/>
      <c r="B23" s="232"/>
      <c r="C23" s="272" t="s">
        <v>83</v>
      </c>
      <c r="D23" s="273"/>
      <c r="E23" s="233"/>
      <c r="F23" s="233"/>
      <c r="G23" s="233"/>
      <c r="H23" s="233"/>
      <c r="I23" s="234"/>
    </row>
    <row r="24" spans="1:9" s="2" customFormat="1" ht="15.75" customHeight="1" x14ac:dyDescent="0.25">
      <c r="A24" s="288" t="s">
        <v>55</v>
      </c>
      <c r="B24" s="289"/>
      <c r="C24" s="290"/>
      <c r="D24" s="151" t="s">
        <v>266</v>
      </c>
      <c r="E24" s="152"/>
      <c r="F24" s="55"/>
      <c r="G24" s="55"/>
      <c r="H24" s="55"/>
      <c r="I24" s="55"/>
    </row>
    <row r="25" spans="1:9" s="2" customFormat="1" ht="15.75" customHeight="1" x14ac:dyDescent="0.25">
      <c r="A25" s="288" t="s">
        <v>56</v>
      </c>
      <c r="B25" s="289"/>
      <c r="C25" s="290"/>
      <c r="D25" s="150" t="s">
        <v>266</v>
      </c>
      <c r="E25" s="56"/>
      <c r="F25" s="55"/>
      <c r="G25" s="55"/>
      <c r="H25" s="55"/>
      <c r="I25" s="55"/>
    </row>
    <row r="26" spans="1:9" s="2" customFormat="1" ht="15.75" customHeight="1" x14ac:dyDescent="0.25">
      <c r="A26" s="291" t="s">
        <v>57</v>
      </c>
      <c r="B26" s="292"/>
      <c r="C26" s="293"/>
      <c r="D26" s="150">
        <v>0.2359</v>
      </c>
      <c r="E26" s="56"/>
      <c r="F26" s="55"/>
      <c r="G26" s="55"/>
      <c r="H26" s="55"/>
      <c r="I26" s="55"/>
    </row>
    <row r="27" spans="1:9" s="2" customFormat="1" ht="24.95" customHeight="1" thickBot="1" x14ac:dyDescent="0.3">
      <c r="A27" s="274" t="s">
        <v>25</v>
      </c>
      <c r="B27" s="275"/>
      <c r="C27" s="275"/>
      <c r="D27" s="276"/>
      <c r="E27" s="57"/>
      <c r="F27" s="55"/>
      <c r="G27" s="55"/>
      <c r="H27" s="55"/>
      <c r="I27" s="55"/>
    </row>
    <row r="28" spans="1:9" s="2" customFormat="1" ht="15.75" x14ac:dyDescent="0.25">
      <c r="A28" s="3"/>
      <c r="B28" s="4"/>
      <c r="C28" s="3"/>
      <c r="D28" s="3"/>
      <c r="E28" s="5"/>
      <c r="F28" s="6"/>
      <c r="G28" s="6"/>
    </row>
    <row r="29" spans="1:9" s="2" customFormat="1" ht="15.75" x14ac:dyDescent="0.25">
      <c r="A29" s="3"/>
      <c r="B29" s="4"/>
      <c r="C29" s="3"/>
      <c r="D29" s="3"/>
      <c r="E29" s="5"/>
      <c r="F29" s="6"/>
      <c r="G29" s="6"/>
    </row>
    <row r="30" spans="1:9" s="2" customFormat="1" ht="15.75" x14ac:dyDescent="0.25">
      <c r="A30" s="8" t="s">
        <v>26</v>
      </c>
      <c r="C30" s="53"/>
      <c r="D30" s="53"/>
      <c r="E30" s="211"/>
      <c r="F30" s="13"/>
      <c r="G30" s="6"/>
    </row>
    <row r="31" spans="1:9" s="2" customFormat="1" ht="15" customHeight="1" x14ac:dyDescent="0.25">
      <c r="A31" s="9"/>
      <c r="B31" s="256" t="s">
        <v>51</v>
      </c>
      <c r="C31" s="256"/>
      <c r="D31" s="256"/>
      <c r="E31" s="256"/>
      <c r="F31" s="46"/>
      <c r="G31" s="46"/>
      <c r="H31" s="7"/>
      <c r="I31" s="7"/>
    </row>
    <row r="32" spans="1:9" s="2" customFormat="1" ht="15.75" customHeight="1" x14ac:dyDescent="0.25">
      <c r="A32" s="9"/>
      <c r="B32" s="9"/>
      <c r="C32" s="9"/>
      <c r="D32" s="9"/>
      <c r="E32" s="5"/>
      <c r="F32" s="6"/>
      <c r="G32" s="6"/>
    </row>
    <row r="33" spans="1:10" s="2" customFormat="1" ht="15.75" x14ac:dyDescent="0.25">
      <c r="C33" s="6"/>
      <c r="D33" s="6"/>
      <c r="E33" s="6"/>
      <c r="F33" s="6"/>
      <c r="G33" s="6"/>
      <c r="H33" s="6"/>
      <c r="I33" s="6"/>
      <c r="J33" s="6"/>
    </row>
    <row r="34" spans="1:10" s="2" customFormat="1" ht="15.75" x14ac:dyDescent="0.25">
      <c r="C34" s="6"/>
      <c r="D34" s="6"/>
      <c r="E34" s="6"/>
      <c r="F34" s="6"/>
      <c r="G34" s="6"/>
      <c r="H34" s="6"/>
      <c r="I34" s="6"/>
      <c r="J34" s="6"/>
    </row>
    <row r="35" spans="1:10" s="2" customFormat="1" ht="15.75" x14ac:dyDescent="0.25">
      <c r="A35" s="10"/>
      <c r="B35" s="11"/>
      <c r="C35" s="12"/>
      <c r="D35" s="12"/>
      <c r="E35" s="52"/>
      <c r="F35" s="6"/>
      <c r="G35" s="6"/>
      <c r="H35" s="13"/>
      <c r="I35" s="6"/>
      <c r="J35" s="6"/>
    </row>
    <row r="36" spans="1:10" s="2" customFormat="1" ht="16.5" customHeight="1" x14ac:dyDescent="0.25">
      <c r="B36" s="257"/>
      <c r="C36" s="257"/>
      <c r="D36" s="257"/>
      <c r="E36" s="257"/>
      <c r="F36" s="14"/>
      <c r="G36" s="14"/>
      <c r="H36" s="14"/>
      <c r="I36" s="14"/>
      <c r="J36" s="14"/>
    </row>
  </sheetData>
  <mergeCells count="37">
    <mergeCell ref="G10:I10"/>
    <mergeCell ref="F13:I13"/>
    <mergeCell ref="A11:E11"/>
    <mergeCell ref="H11:I11"/>
    <mergeCell ref="A13:A15"/>
    <mergeCell ref="B13:B15"/>
    <mergeCell ref="E13:E14"/>
    <mergeCell ref="A10:F10"/>
    <mergeCell ref="B31:E31"/>
    <mergeCell ref="B36:E36"/>
    <mergeCell ref="A24:C24"/>
    <mergeCell ref="A25:C25"/>
    <mergeCell ref="A26:C26"/>
    <mergeCell ref="C23:D23"/>
    <mergeCell ref="A27:D27"/>
    <mergeCell ref="C20:D20"/>
    <mergeCell ref="C13:D15"/>
    <mergeCell ref="C16:D16"/>
    <mergeCell ref="C17:D17"/>
    <mergeCell ref="C18:D18"/>
    <mergeCell ref="C22:D22"/>
    <mergeCell ref="C19:D19"/>
    <mergeCell ref="C21:D21"/>
    <mergeCell ref="A1:I1"/>
    <mergeCell ref="C8:I8"/>
    <mergeCell ref="A9:F9"/>
    <mergeCell ref="A2:I2"/>
    <mergeCell ref="A3:I3"/>
    <mergeCell ref="C5:I5"/>
    <mergeCell ref="A4:I4"/>
    <mergeCell ref="A5:B5"/>
    <mergeCell ref="A6:B6"/>
    <mergeCell ref="C6:I6"/>
    <mergeCell ref="A7:B7"/>
    <mergeCell ref="C7:I7"/>
    <mergeCell ref="A8:B8"/>
    <mergeCell ref="G9:I9"/>
  </mergeCells>
  <phoneticPr fontId="29" type="noConversion"/>
  <pageMargins left="1.1023622047244095" right="0.19685039370078741" top="0.74803149606299213" bottom="0.74803149606299213" header="0.31496062992125984" footer="0.31496062992125984"/>
  <pageSetup paperSize="9" scale="85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Zeros="0" topLeftCell="A24" zoomScaleNormal="100" workbookViewId="0">
      <selection activeCell="Q10" sqref="Q10:S10"/>
    </sheetView>
  </sheetViews>
  <sheetFormatPr defaultRowHeight="16.7" customHeight="1" outlineLevelCol="1" x14ac:dyDescent="0.2"/>
  <cols>
    <col min="1" max="1" width="8" style="77" customWidth="1"/>
    <col min="2" max="2" width="8.140625" style="77" customWidth="1"/>
    <col min="3" max="3" width="48.85546875" style="77" customWidth="1"/>
    <col min="4" max="4" width="6.7109375" style="109" customWidth="1"/>
    <col min="5" max="5" width="6.7109375" style="77" customWidth="1"/>
    <col min="6" max="7" width="6.42578125" style="77" customWidth="1"/>
    <col min="8" max="8" width="6.28515625" style="77" customWidth="1"/>
    <col min="9" max="9" width="6.28515625" style="77" hidden="1" customWidth="1" outlineLevel="1"/>
    <col min="10" max="10" width="7.140625" style="77" customWidth="1" collapsed="1"/>
    <col min="11" max="11" width="7.140625" style="77" hidden="1" customWidth="1" outlineLevel="1"/>
    <col min="12" max="12" width="6" style="77" customWidth="1" collapsed="1"/>
    <col min="13" max="13" width="6" style="77" hidden="1" customWidth="1" outlineLevel="1"/>
    <col min="14" max="14" width="6.140625" style="77" customWidth="1" collapsed="1"/>
    <col min="15" max="15" width="8" style="77" customWidth="1"/>
    <col min="16" max="16" width="8.5703125" style="77" bestFit="1" customWidth="1"/>
    <col min="17" max="17" width="8.7109375" style="77" customWidth="1"/>
    <col min="18" max="18" width="7.28515625" style="77" customWidth="1"/>
    <col min="19" max="19" width="8.42578125" style="77" customWidth="1"/>
    <col min="20" max="20" width="9.140625" style="77" hidden="1" customWidth="1" outlineLevel="1"/>
    <col min="21" max="21" width="9.140625" style="77" collapsed="1"/>
    <col min="22" max="16384" width="9.140625" style="77"/>
  </cols>
  <sheetData>
    <row r="1" spans="1:20" s="59" customFormat="1" ht="23.25" x14ac:dyDescent="0.35">
      <c r="A1" s="315" t="s">
        <v>34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58"/>
    </row>
    <row r="2" spans="1:20" s="59" customFormat="1" ht="18" x14ac:dyDescent="0.25">
      <c r="A2" s="316" t="s">
        <v>87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60"/>
    </row>
    <row r="3" spans="1:20" s="59" customFormat="1" ht="12.75" x14ac:dyDescent="0.2">
      <c r="A3" s="269" t="s">
        <v>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61"/>
    </row>
    <row r="4" spans="1:20" s="59" customFormat="1" ht="12.75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61"/>
    </row>
    <row r="5" spans="1:20" s="59" customFormat="1" ht="16.5" customHeight="1" x14ac:dyDescent="0.3">
      <c r="A5" s="270" t="s">
        <v>9</v>
      </c>
      <c r="B5" s="270"/>
      <c r="C5" s="268" t="str">
        <f>KPDV!C5</f>
        <v>VĒRGALES PAMATSKOLAS FASĀDES RENOVĀCIJA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</row>
    <row r="6" spans="1:20" s="59" customFormat="1" ht="16.5" customHeight="1" x14ac:dyDescent="0.3">
      <c r="A6" s="269"/>
      <c r="B6" s="269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</row>
    <row r="7" spans="1:20" s="59" customFormat="1" ht="16.5" customHeight="1" x14ac:dyDescent="0.3">
      <c r="A7" s="270" t="s">
        <v>10</v>
      </c>
      <c r="B7" s="270"/>
      <c r="C7" s="264" t="str">
        <f>C5</f>
        <v>VĒRGALES PAMATSKOLAS FASĀDES RENOVĀCIJA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</row>
    <row r="8" spans="1:20" s="59" customFormat="1" ht="16.5" customHeight="1" x14ac:dyDescent="0.3">
      <c r="A8" s="270" t="s">
        <v>11</v>
      </c>
      <c r="B8" s="270"/>
      <c r="C8" s="264" t="str">
        <f>KPDV!C8</f>
        <v>"Pagasta valde un skola", Vērgales pagasts, Pāvilostas novads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</row>
    <row r="9" spans="1:20" s="59" customFormat="1" ht="18" x14ac:dyDescent="0.25">
      <c r="A9" s="201" t="s">
        <v>35</v>
      </c>
      <c r="B9" s="147" t="s">
        <v>58</v>
      </c>
      <c r="C9" s="49" t="s">
        <v>36</v>
      </c>
      <c r="D9" s="327" t="s">
        <v>88</v>
      </c>
      <c r="E9" s="327"/>
      <c r="F9" s="270" t="s">
        <v>37</v>
      </c>
      <c r="G9" s="270"/>
      <c r="H9" s="270"/>
      <c r="I9" s="146"/>
      <c r="J9" s="269" t="s">
        <v>38</v>
      </c>
      <c r="K9" s="269"/>
      <c r="L9" s="269"/>
      <c r="M9" s="269"/>
      <c r="N9" s="269"/>
      <c r="O9" s="269"/>
      <c r="P9" s="328">
        <f>S30</f>
        <v>0</v>
      </c>
      <c r="Q9" s="328"/>
      <c r="R9" s="50"/>
      <c r="S9" s="62"/>
    </row>
    <row r="10" spans="1:20" s="59" customFormat="1" ht="12.75" x14ac:dyDescent="0.2">
      <c r="A10" s="50"/>
      <c r="B10" s="50"/>
      <c r="C10" s="50"/>
      <c r="D10" s="50"/>
      <c r="E10" s="50"/>
      <c r="F10" s="50"/>
      <c r="G10" s="50"/>
      <c r="H10" s="50"/>
      <c r="I10" s="145"/>
      <c r="J10" s="50"/>
      <c r="K10" s="145"/>
      <c r="L10" s="269" t="s">
        <v>64</v>
      </c>
      <c r="M10" s="269"/>
      <c r="N10" s="269"/>
      <c r="O10" s="147" t="s">
        <v>58</v>
      </c>
      <c r="P10" s="50" t="s">
        <v>13</v>
      </c>
      <c r="Q10" s="240"/>
      <c r="R10" s="329"/>
      <c r="S10" s="329"/>
    </row>
    <row r="11" spans="1:20" s="59" customFormat="1" ht="13.5" thickBot="1" x14ac:dyDescent="0.2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20" s="63" customFormat="1" ht="16.7" customHeight="1" x14ac:dyDescent="0.25">
      <c r="A12" s="321" t="s">
        <v>43</v>
      </c>
      <c r="B12" s="317" t="s">
        <v>39</v>
      </c>
      <c r="C12" s="317" t="s">
        <v>44</v>
      </c>
      <c r="D12" s="306" t="s">
        <v>45</v>
      </c>
      <c r="E12" s="306" t="s">
        <v>46</v>
      </c>
      <c r="F12" s="317" t="s">
        <v>0</v>
      </c>
      <c r="G12" s="317"/>
      <c r="H12" s="317"/>
      <c r="I12" s="317"/>
      <c r="J12" s="317"/>
      <c r="K12" s="317"/>
      <c r="L12" s="317"/>
      <c r="M12" s="317"/>
      <c r="N12" s="317"/>
      <c r="O12" s="317" t="s">
        <v>1</v>
      </c>
      <c r="P12" s="317"/>
      <c r="Q12" s="317"/>
      <c r="R12" s="317"/>
      <c r="S12" s="324"/>
    </row>
    <row r="13" spans="1:20" s="63" customFormat="1" ht="16.7" customHeight="1" x14ac:dyDescent="0.25">
      <c r="A13" s="322"/>
      <c r="B13" s="318"/>
      <c r="C13" s="318"/>
      <c r="D13" s="307"/>
      <c r="E13" s="307"/>
      <c r="F13" s="309" t="s">
        <v>47</v>
      </c>
      <c r="G13" s="309" t="s">
        <v>66</v>
      </c>
      <c r="H13" s="309" t="s">
        <v>67</v>
      </c>
      <c r="I13" s="313" t="s">
        <v>48</v>
      </c>
      <c r="J13" s="309" t="s">
        <v>68</v>
      </c>
      <c r="K13" s="313" t="s">
        <v>49</v>
      </c>
      <c r="L13" s="309" t="s">
        <v>69</v>
      </c>
      <c r="M13" s="313" t="s">
        <v>50</v>
      </c>
      <c r="N13" s="309" t="s">
        <v>70</v>
      </c>
      <c r="O13" s="309" t="s">
        <v>61</v>
      </c>
      <c r="P13" s="309" t="s">
        <v>67</v>
      </c>
      <c r="Q13" s="309" t="s">
        <v>68</v>
      </c>
      <c r="R13" s="309" t="s">
        <v>71</v>
      </c>
      <c r="S13" s="304" t="s">
        <v>70</v>
      </c>
      <c r="T13" s="325" t="s">
        <v>62</v>
      </c>
    </row>
    <row r="14" spans="1:20" s="63" customFormat="1" ht="14.25" customHeight="1" x14ac:dyDescent="0.25">
      <c r="A14" s="322"/>
      <c r="B14" s="318"/>
      <c r="C14" s="318"/>
      <c r="D14" s="307"/>
      <c r="E14" s="307"/>
      <c r="F14" s="309"/>
      <c r="G14" s="309"/>
      <c r="H14" s="309"/>
      <c r="I14" s="313"/>
      <c r="J14" s="309"/>
      <c r="K14" s="313"/>
      <c r="L14" s="309"/>
      <c r="M14" s="313"/>
      <c r="N14" s="309"/>
      <c r="O14" s="309"/>
      <c r="P14" s="309"/>
      <c r="Q14" s="309"/>
      <c r="R14" s="309"/>
      <c r="S14" s="304"/>
      <c r="T14" s="325"/>
    </row>
    <row r="15" spans="1:20" s="63" customFormat="1" ht="23.25" customHeight="1" thickBot="1" x14ac:dyDescent="0.3">
      <c r="A15" s="323"/>
      <c r="B15" s="319"/>
      <c r="C15" s="319"/>
      <c r="D15" s="308"/>
      <c r="E15" s="308"/>
      <c r="F15" s="310"/>
      <c r="G15" s="310"/>
      <c r="H15" s="310"/>
      <c r="I15" s="314"/>
      <c r="J15" s="310"/>
      <c r="K15" s="314"/>
      <c r="L15" s="310"/>
      <c r="M15" s="314"/>
      <c r="N15" s="310"/>
      <c r="O15" s="310"/>
      <c r="P15" s="310"/>
      <c r="Q15" s="310"/>
      <c r="R15" s="310"/>
      <c r="S15" s="305"/>
      <c r="T15" s="326"/>
    </row>
    <row r="16" spans="1:20" s="63" customFormat="1" ht="16.7" customHeight="1" thickBot="1" x14ac:dyDescent="0.3">
      <c r="A16" s="64" t="s">
        <v>2</v>
      </c>
      <c r="B16" s="65">
        <v>2</v>
      </c>
      <c r="C16" s="65">
        <v>3</v>
      </c>
      <c r="D16" s="66">
        <v>4</v>
      </c>
      <c r="E16" s="65">
        <v>5</v>
      </c>
      <c r="F16" s="65">
        <v>6</v>
      </c>
      <c r="G16" s="65">
        <v>7</v>
      </c>
      <c r="H16" s="65">
        <v>8</v>
      </c>
      <c r="I16" s="166"/>
      <c r="J16" s="65">
        <v>9</v>
      </c>
      <c r="K16" s="166"/>
      <c r="L16" s="65">
        <v>10</v>
      </c>
      <c r="M16" s="166"/>
      <c r="N16" s="65">
        <v>11</v>
      </c>
      <c r="O16" s="65">
        <v>12</v>
      </c>
      <c r="P16" s="65">
        <v>13</v>
      </c>
      <c r="Q16" s="65">
        <v>14</v>
      </c>
      <c r="R16" s="65">
        <v>15</v>
      </c>
      <c r="S16" s="67">
        <v>16</v>
      </c>
      <c r="T16" s="164"/>
    </row>
    <row r="17" spans="1:20" s="72" customFormat="1" ht="14.85" customHeight="1" x14ac:dyDescent="0.2">
      <c r="A17" s="68">
        <v>1</v>
      </c>
      <c r="B17" s="69"/>
      <c r="C17" s="51"/>
      <c r="D17" s="69"/>
      <c r="E17" s="69"/>
      <c r="F17" s="69"/>
      <c r="G17" s="69"/>
      <c r="H17" s="70">
        <f>ROUND(G17*F17,2)</f>
        <v>0</v>
      </c>
      <c r="I17" s="161"/>
      <c r="J17" s="70"/>
      <c r="K17" s="161"/>
      <c r="L17" s="70"/>
      <c r="M17" s="161"/>
      <c r="N17" s="70">
        <f>L17+J17+H17</f>
        <v>0</v>
      </c>
      <c r="O17" s="139">
        <f>ROUND(F17*E17,2)</f>
        <v>0</v>
      </c>
      <c r="P17" s="70">
        <f>ROUND(H17*E17,2)</f>
        <v>0</v>
      </c>
      <c r="Q17" s="70">
        <f>J17*E17</f>
        <v>0</v>
      </c>
      <c r="R17" s="70">
        <f>L17*E17</f>
        <v>0</v>
      </c>
      <c r="S17" s="71">
        <f>R17+Q17+P17</f>
        <v>0</v>
      </c>
      <c r="T17" s="165"/>
    </row>
    <row r="18" spans="1:20" s="72" customFormat="1" ht="16.7" customHeight="1" x14ac:dyDescent="0.2">
      <c r="A18" s="73"/>
      <c r="B18" s="74"/>
      <c r="C18" s="149" t="s">
        <v>52</v>
      </c>
      <c r="D18" s="74"/>
      <c r="E18" s="74"/>
      <c r="F18" s="74"/>
      <c r="G18" s="74"/>
      <c r="H18" s="75">
        <f>ROUND(G18*F18,2)</f>
        <v>0</v>
      </c>
      <c r="I18" s="162"/>
      <c r="J18" s="75"/>
      <c r="K18" s="162"/>
      <c r="L18" s="75"/>
      <c r="M18" s="162"/>
      <c r="N18" s="75">
        <f>L18+J18+H18</f>
        <v>0</v>
      </c>
      <c r="O18" s="140">
        <f>ROUND(F18*E18,2)</f>
        <v>0</v>
      </c>
      <c r="P18" s="75">
        <f>ROUND(H18*E18,2)</f>
        <v>0</v>
      </c>
      <c r="Q18" s="75">
        <f>J18*E18</f>
        <v>0</v>
      </c>
      <c r="R18" s="75">
        <f>L18*E18</f>
        <v>0</v>
      </c>
      <c r="S18" s="76">
        <f>R18+Q18+P18</f>
        <v>0</v>
      </c>
      <c r="T18" s="165"/>
    </row>
    <row r="19" spans="1:20" s="72" customFormat="1" ht="16.7" customHeight="1" x14ac:dyDescent="0.2">
      <c r="A19" s="167"/>
      <c r="B19" s="125"/>
      <c r="C19" s="172"/>
      <c r="D19" s="122"/>
      <c r="E19" s="124"/>
      <c r="F19" s="124"/>
      <c r="G19" s="124"/>
      <c r="H19" s="124">
        <f>G19*F19</f>
        <v>0</v>
      </c>
      <c r="I19" s="163">
        <f t="shared" ref="I19" si="0">ROUND(H19*0.702804,2)</f>
        <v>0</v>
      </c>
      <c r="J19" s="124"/>
      <c r="K19" s="163">
        <f t="shared" ref="K19" si="1">ROUND(J19*0.702804,2)</f>
        <v>0</v>
      </c>
      <c r="L19" s="124"/>
      <c r="M19" s="163">
        <f t="shared" ref="M19" si="2">ROUND(L19*0.702804,2)</f>
        <v>0</v>
      </c>
      <c r="N19" s="75">
        <f t="shared" ref="N19" si="3">L19+J19+H19</f>
        <v>0</v>
      </c>
      <c r="O19" s="140">
        <f t="shared" ref="O19" si="4">ROUND(F19*E19,2)</f>
        <v>0</v>
      </c>
      <c r="P19" s="75">
        <f>ROUND(H19*E19,2)</f>
        <v>0</v>
      </c>
      <c r="Q19" s="75">
        <f>ROUND(J19*E19,2)</f>
        <v>0</v>
      </c>
      <c r="R19" s="75">
        <f>ROUND(L19*E19,2)</f>
        <v>0</v>
      </c>
      <c r="S19" s="76">
        <f t="shared" ref="S19" si="5">R19+Q19+P19</f>
        <v>0</v>
      </c>
      <c r="T19" s="163">
        <f t="shared" ref="T19:T21" si="6">ROUND(S19*0.702804,2)</f>
        <v>0</v>
      </c>
    </row>
    <row r="20" spans="1:20" s="72" customFormat="1" ht="16.7" customHeight="1" x14ac:dyDescent="0.2">
      <c r="A20" s="167">
        <v>1</v>
      </c>
      <c r="B20" s="125"/>
      <c r="C20" s="173" t="s">
        <v>78</v>
      </c>
      <c r="D20" s="122" t="s">
        <v>65</v>
      </c>
      <c r="E20" s="123">
        <v>150</v>
      </c>
      <c r="F20" s="124"/>
      <c r="G20" s="124"/>
      <c r="H20" s="124"/>
      <c r="I20" s="163"/>
      <c r="J20" s="124"/>
      <c r="K20" s="163"/>
      <c r="L20" s="124"/>
      <c r="M20" s="163"/>
      <c r="N20" s="75"/>
      <c r="O20" s="140"/>
      <c r="P20" s="75"/>
      <c r="Q20" s="75"/>
      <c r="R20" s="75"/>
      <c r="S20" s="76"/>
      <c r="T20" s="163">
        <f t="shared" si="6"/>
        <v>0</v>
      </c>
    </row>
    <row r="21" spans="1:20" s="126" customFormat="1" ht="16.7" customHeight="1" x14ac:dyDescent="0.2">
      <c r="A21" s="167"/>
      <c r="B21" s="125"/>
      <c r="C21" s="194" t="s">
        <v>89</v>
      </c>
      <c r="D21" s="122" t="s">
        <v>79</v>
      </c>
      <c r="E21" s="123">
        <f>ROUND(E20/3.5,0)+1</f>
        <v>44</v>
      </c>
      <c r="F21" s="124"/>
      <c r="G21" s="124"/>
      <c r="H21" s="124"/>
      <c r="I21" s="163"/>
      <c r="J21" s="124"/>
      <c r="K21" s="163"/>
      <c r="L21" s="124"/>
      <c r="M21" s="163"/>
      <c r="N21" s="75"/>
      <c r="O21" s="140"/>
      <c r="P21" s="75"/>
      <c r="Q21" s="75"/>
      <c r="R21" s="75"/>
      <c r="S21" s="76"/>
      <c r="T21" s="163">
        <f t="shared" si="6"/>
        <v>0</v>
      </c>
    </row>
    <row r="22" spans="1:20" s="126" customFormat="1" ht="16.7" customHeight="1" x14ac:dyDescent="0.2">
      <c r="A22" s="167"/>
      <c r="B22" s="125"/>
      <c r="C22" s="194" t="s">
        <v>80</v>
      </c>
      <c r="D22" s="122" t="s">
        <v>42</v>
      </c>
      <c r="E22" s="123">
        <f>ROUND(E21/2,2)+1</f>
        <v>23</v>
      </c>
      <c r="F22" s="124"/>
      <c r="G22" s="124"/>
      <c r="H22" s="124"/>
      <c r="I22" s="163"/>
      <c r="J22" s="124"/>
      <c r="K22" s="163"/>
      <c r="L22" s="124"/>
      <c r="M22" s="163"/>
      <c r="N22" s="75"/>
      <c r="O22" s="140"/>
      <c r="P22" s="75"/>
      <c r="Q22" s="75"/>
      <c r="R22" s="75"/>
      <c r="S22" s="76"/>
      <c r="T22" s="163"/>
    </row>
    <row r="23" spans="1:20" s="126" customFormat="1" ht="16.7" customHeight="1" x14ac:dyDescent="0.2">
      <c r="A23" s="167">
        <v>3</v>
      </c>
      <c r="B23" s="125"/>
      <c r="C23" s="236" t="s">
        <v>122</v>
      </c>
      <c r="D23" s="122" t="s">
        <v>42</v>
      </c>
      <c r="E23" s="123">
        <v>1</v>
      </c>
      <c r="F23" s="124"/>
      <c r="G23" s="124"/>
      <c r="H23" s="124"/>
      <c r="I23" s="163"/>
      <c r="J23" s="124"/>
      <c r="K23" s="163"/>
      <c r="L23" s="124"/>
      <c r="M23" s="163"/>
      <c r="N23" s="75"/>
      <c r="O23" s="140"/>
      <c r="P23" s="75"/>
      <c r="Q23" s="75"/>
      <c r="R23" s="75"/>
      <c r="S23" s="76"/>
      <c r="T23" s="163"/>
    </row>
    <row r="24" spans="1:20" s="126" customFormat="1" ht="16.7" customHeight="1" x14ac:dyDescent="0.2">
      <c r="A24" s="167"/>
      <c r="B24" s="125"/>
      <c r="C24" s="194" t="s">
        <v>123</v>
      </c>
      <c r="D24" s="122" t="s">
        <v>42</v>
      </c>
      <c r="E24" s="123">
        <v>1</v>
      </c>
      <c r="F24" s="124"/>
      <c r="G24" s="124"/>
      <c r="H24" s="124"/>
      <c r="I24" s="163"/>
      <c r="J24" s="124"/>
      <c r="K24" s="163"/>
      <c r="L24" s="124"/>
      <c r="M24" s="163"/>
      <c r="N24" s="75"/>
      <c r="O24" s="140"/>
      <c r="P24" s="75"/>
      <c r="Q24" s="75"/>
      <c r="R24" s="75"/>
      <c r="S24" s="76"/>
      <c r="T24" s="163"/>
    </row>
    <row r="25" spans="1:20" s="126" customFormat="1" ht="16.7" customHeight="1" x14ac:dyDescent="0.2">
      <c r="A25" s="167">
        <v>4</v>
      </c>
      <c r="B25" s="125"/>
      <c r="C25" s="173" t="s">
        <v>81</v>
      </c>
      <c r="D25" s="122" t="s">
        <v>42</v>
      </c>
      <c r="E25" s="123">
        <v>1</v>
      </c>
      <c r="F25" s="124"/>
      <c r="G25" s="124"/>
      <c r="H25" s="124"/>
      <c r="I25" s="163"/>
      <c r="J25" s="124"/>
      <c r="K25" s="163"/>
      <c r="L25" s="124"/>
      <c r="M25" s="163"/>
      <c r="N25" s="75"/>
      <c r="O25" s="140"/>
      <c r="P25" s="75"/>
      <c r="Q25" s="75"/>
      <c r="R25" s="75"/>
      <c r="S25" s="76"/>
      <c r="T25" s="163"/>
    </row>
    <row r="26" spans="1:20" s="126" customFormat="1" ht="16.7" customHeight="1" x14ac:dyDescent="0.2">
      <c r="A26" s="167">
        <v>5</v>
      </c>
      <c r="B26" s="125"/>
      <c r="C26" s="236" t="s">
        <v>124</v>
      </c>
      <c r="D26" s="122" t="s">
        <v>42</v>
      </c>
      <c r="E26" s="123">
        <v>1</v>
      </c>
      <c r="F26" s="124"/>
      <c r="G26" s="124"/>
      <c r="H26" s="124"/>
      <c r="I26" s="163"/>
      <c r="J26" s="124"/>
      <c r="K26" s="163"/>
      <c r="L26" s="124"/>
      <c r="M26" s="163"/>
      <c r="N26" s="75"/>
      <c r="O26" s="140"/>
      <c r="P26" s="75"/>
      <c r="Q26" s="75"/>
      <c r="R26" s="75"/>
      <c r="S26" s="76"/>
      <c r="T26" s="163">
        <f>ROUND(S26*0.702804,2)</f>
        <v>0</v>
      </c>
    </row>
    <row r="27" spans="1:20" s="72" customFormat="1" ht="16.7" customHeight="1" thickBot="1" x14ac:dyDescent="0.25">
      <c r="A27" s="128"/>
      <c r="B27" s="116"/>
      <c r="C27" s="115"/>
      <c r="D27" s="116"/>
      <c r="E27" s="116"/>
      <c r="F27" s="116"/>
      <c r="G27" s="116"/>
      <c r="H27" s="117"/>
      <c r="I27" s="183">
        <f t="shared" ref="I27" si="7">ROUND(H27*0.702804,2)</f>
        <v>0</v>
      </c>
      <c r="J27" s="117"/>
      <c r="K27" s="183">
        <f t="shared" ref="K27" si="8">ROUND(J27*0.702804,2)</f>
        <v>0</v>
      </c>
      <c r="L27" s="117"/>
      <c r="M27" s="183">
        <f t="shared" ref="M27" si="9">ROUND(L27*0.702804,2)</f>
        <v>0</v>
      </c>
      <c r="N27" s="117"/>
      <c r="O27" s="141"/>
      <c r="P27" s="117"/>
      <c r="Q27" s="117"/>
      <c r="R27" s="117"/>
      <c r="S27" s="127"/>
      <c r="T27" s="163">
        <f t="shared" ref="T27" si="10">ROUND(S27*0.702804,2)</f>
        <v>0</v>
      </c>
    </row>
    <row r="28" spans="1:20" ht="14.85" customHeight="1" x14ac:dyDescent="0.2">
      <c r="A28" s="311" t="s">
        <v>63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129">
        <f t="shared" ref="O28:R28" si="11">SUM(O18:O27)</f>
        <v>0</v>
      </c>
      <c r="P28" s="129">
        <f t="shared" si="11"/>
        <v>0</v>
      </c>
      <c r="Q28" s="129">
        <f t="shared" si="11"/>
        <v>0</v>
      </c>
      <c r="R28" s="129">
        <f t="shared" si="11"/>
        <v>0</v>
      </c>
      <c r="S28" s="130">
        <f>SUM(S18:S27)</f>
        <v>0</v>
      </c>
      <c r="T28" s="193">
        <f>ROUND(S28*0.702804,2)</f>
        <v>0</v>
      </c>
    </row>
    <row r="29" spans="1:20" ht="14.85" customHeight="1" x14ac:dyDescent="0.2">
      <c r="A29" s="78"/>
      <c r="B29" s="79"/>
      <c r="C29" s="80" t="s">
        <v>53</v>
      </c>
      <c r="D29" s="81" t="s">
        <v>266</v>
      </c>
      <c r="E29" s="82"/>
      <c r="F29" s="83"/>
      <c r="G29" s="84"/>
      <c r="H29" s="84"/>
      <c r="I29" s="84"/>
      <c r="J29" s="85"/>
      <c r="K29" s="85"/>
      <c r="L29" s="85"/>
      <c r="M29" s="85"/>
      <c r="N29" s="85"/>
      <c r="O29" s="142"/>
      <c r="P29" s="86"/>
      <c r="Q29" s="87"/>
      <c r="R29" s="87"/>
      <c r="S29" s="88"/>
      <c r="T29" s="193">
        <f t="shared" ref="T29:T30" si="12">ROUND(S29*0.702804,2)</f>
        <v>0</v>
      </c>
    </row>
    <row r="30" spans="1:20" ht="14.85" customHeight="1" thickBot="1" x14ac:dyDescent="0.25">
      <c r="A30" s="89"/>
      <c r="B30" s="90"/>
      <c r="C30" s="91" t="s">
        <v>5</v>
      </c>
      <c r="D30" s="92"/>
      <c r="E30" s="93"/>
      <c r="F30" s="94"/>
      <c r="G30" s="93"/>
      <c r="H30" s="93"/>
      <c r="I30" s="93"/>
      <c r="J30" s="95"/>
      <c r="K30" s="95"/>
      <c r="L30" s="95"/>
      <c r="M30" s="95"/>
      <c r="N30" s="95"/>
      <c r="O30" s="143">
        <f t="shared" ref="O30:P30" si="13">O29+O28</f>
        <v>0</v>
      </c>
      <c r="P30" s="138">
        <f t="shared" si="13"/>
        <v>0</v>
      </c>
      <c r="Q30" s="138"/>
      <c r="R30" s="138"/>
      <c r="S30" s="96"/>
      <c r="T30" s="193">
        <f t="shared" si="12"/>
        <v>0</v>
      </c>
    </row>
    <row r="31" spans="1:20" s="103" customFormat="1" ht="10.5" customHeight="1" x14ac:dyDescent="0.2">
      <c r="A31" s="97"/>
      <c r="B31" s="97"/>
      <c r="C31" s="98"/>
      <c r="D31" s="99"/>
      <c r="E31" s="100"/>
      <c r="F31" s="100"/>
      <c r="G31" s="100"/>
      <c r="H31" s="100"/>
      <c r="I31" s="100"/>
      <c r="J31" s="101"/>
      <c r="K31" s="101"/>
      <c r="L31" s="101"/>
      <c r="M31" s="101"/>
      <c r="N31" s="101"/>
      <c r="O31" s="102"/>
      <c r="P31" s="102"/>
      <c r="S31" s="104"/>
    </row>
    <row r="32" spans="1:20" s="103" customFormat="1" ht="7.5" hidden="1" customHeight="1" x14ac:dyDescent="0.2">
      <c r="A32" s="97"/>
      <c r="B32" s="97"/>
      <c r="C32" s="98"/>
      <c r="D32" s="99"/>
      <c r="E32" s="100"/>
      <c r="F32" s="100"/>
      <c r="G32" s="100"/>
      <c r="H32" s="100"/>
      <c r="I32" s="100"/>
      <c r="J32" s="101"/>
      <c r="K32" s="101"/>
      <c r="L32" s="101"/>
      <c r="M32" s="101"/>
      <c r="N32" s="101"/>
      <c r="O32" s="102"/>
      <c r="P32" s="102"/>
      <c r="S32" s="104"/>
    </row>
    <row r="33" spans="1:17" s="107" customFormat="1" ht="16.5" customHeight="1" x14ac:dyDescent="0.2">
      <c r="A33" s="105"/>
      <c r="B33" s="302" t="s">
        <v>267</v>
      </c>
      <c r="C33" s="302"/>
      <c r="D33" s="106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</row>
    <row r="34" spans="1:17" s="107" customFormat="1" ht="14.85" customHeight="1" x14ac:dyDescent="0.2">
      <c r="A34" s="105"/>
      <c r="B34" s="301" t="s">
        <v>4</v>
      </c>
      <c r="C34" s="301"/>
      <c r="D34" s="108"/>
      <c r="E34" s="108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</row>
    <row r="35" spans="1:17" ht="14.85" customHeight="1" x14ac:dyDescent="0.2">
      <c r="A35" s="109"/>
      <c r="B35" s="109"/>
      <c r="C35" s="48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</sheetData>
  <mergeCells count="46">
    <mergeCell ref="T13:T15"/>
    <mergeCell ref="A6:B6"/>
    <mergeCell ref="A7:B7"/>
    <mergeCell ref="A8:B8"/>
    <mergeCell ref="D9:E9"/>
    <mergeCell ref="F9:H9"/>
    <mergeCell ref="J9:O9"/>
    <mergeCell ref="P9:Q9"/>
    <mergeCell ref="L10:N10"/>
    <mergeCell ref="A11:S11"/>
    <mergeCell ref="L13:L15"/>
    <mergeCell ref="N13:N15"/>
    <mergeCell ref="O13:O15"/>
    <mergeCell ref="P13:P15"/>
    <mergeCell ref="R13:R15"/>
    <mergeCell ref="R10:S10"/>
    <mergeCell ref="A1:S1"/>
    <mergeCell ref="A2:S2"/>
    <mergeCell ref="A3:S3"/>
    <mergeCell ref="B12:B15"/>
    <mergeCell ref="A5:B5"/>
    <mergeCell ref="Q13:Q15"/>
    <mergeCell ref="C5:S5"/>
    <mergeCell ref="C6:S6"/>
    <mergeCell ref="C7:S7"/>
    <mergeCell ref="C8:S8"/>
    <mergeCell ref="A12:A15"/>
    <mergeCell ref="C12:C15"/>
    <mergeCell ref="D12:D15"/>
    <mergeCell ref="F12:N12"/>
    <mergeCell ref="O12:S12"/>
    <mergeCell ref="A4:S4"/>
    <mergeCell ref="B34:C34"/>
    <mergeCell ref="B33:C33"/>
    <mergeCell ref="F33:Q33"/>
    <mergeCell ref="F34:Q34"/>
    <mergeCell ref="S13:S15"/>
    <mergeCell ref="E12:E15"/>
    <mergeCell ref="F13:F15"/>
    <mergeCell ref="G13:G15"/>
    <mergeCell ref="H13:H15"/>
    <mergeCell ref="J13:J15"/>
    <mergeCell ref="A28:N28"/>
    <mergeCell ref="K13:K15"/>
    <mergeCell ref="M13:M15"/>
    <mergeCell ref="I13:I15"/>
  </mergeCells>
  <phoneticPr fontId="0" type="noConversion"/>
  <pageMargins left="0.51181102362204722" right="0.11811023622047245" top="0.74803149606299213" bottom="0.35433070866141736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Zeros="0" topLeftCell="A52" zoomScaleNormal="100" workbookViewId="0">
      <selection activeCell="I77" sqref="I77"/>
    </sheetView>
  </sheetViews>
  <sheetFormatPr defaultRowHeight="16.7" customHeight="1" x14ac:dyDescent="0.2"/>
  <cols>
    <col min="1" max="1" width="8.85546875" style="77" customWidth="1"/>
    <col min="2" max="2" width="7.28515625" style="77" customWidth="1"/>
    <col min="3" max="3" width="49.85546875" style="77" customWidth="1"/>
    <col min="4" max="4" width="7.28515625" style="109" customWidth="1"/>
    <col min="5" max="5" width="6.7109375" style="77" customWidth="1"/>
    <col min="6" max="7" width="6.42578125" style="77" customWidth="1"/>
    <col min="8" max="8" width="6.28515625" style="77" customWidth="1"/>
    <col min="9" max="9" width="6.85546875" style="77" customWidth="1"/>
    <col min="10" max="10" width="6" style="77" customWidth="1"/>
    <col min="11" max="11" width="6.140625" style="77" customWidth="1"/>
    <col min="12" max="12" width="7.7109375" style="77" customWidth="1"/>
    <col min="13" max="13" width="8.5703125" style="77" bestFit="1" customWidth="1"/>
    <col min="14" max="15" width="8.140625" style="77" customWidth="1"/>
    <col min="16" max="16" width="8.42578125" style="77" customWidth="1"/>
    <col min="17" max="16384" width="9.140625" style="77"/>
  </cols>
  <sheetData>
    <row r="1" spans="1:16" s="59" customFormat="1" ht="23.25" x14ac:dyDescent="0.35">
      <c r="A1" s="315" t="s">
        <v>40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s="59" customFormat="1" ht="18" x14ac:dyDescent="0.25">
      <c r="A2" s="316" t="s">
        <v>125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s="59" customFormat="1" ht="12.75" x14ac:dyDescent="0.2">
      <c r="A3" s="269" t="s">
        <v>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s="59" customFormat="1" ht="12.7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59" customFormat="1" ht="16.5" customHeight="1" x14ac:dyDescent="0.3">
      <c r="A5" s="270" t="s">
        <v>9</v>
      </c>
      <c r="B5" s="270"/>
      <c r="C5" s="268" t="str">
        <f>'T1'!C5:S5</f>
        <v>VĒRGALES PAMATSKOLAS FASĀDES RENOVĀCIJA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16" s="59" customFormat="1" ht="16.5" customHeight="1" x14ac:dyDescent="0.3">
      <c r="A6" s="269"/>
      <c r="B6" s="269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1:16" s="59" customFormat="1" ht="16.5" customHeight="1" x14ac:dyDescent="0.3">
      <c r="A7" s="270" t="s">
        <v>10</v>
      </c>
      <c r="B7" s="270"/>
      <c r="C7" s="264" t="str">
        <f>C5</f>
        <v>VĒRGALES PAMATSKOLAS FASĀDES RENOVĀCIJA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spans="1:16" s="59" customFormat="1" ht="16.5" customHeight="1" x14ac:dyDescent="0.3">
      <c r="A8" s="270" t="s">
        <v>11</v>
      </c>
      <c r="B8" s="270"/>
      <c r="C8" s="320" t="str">
        <f>'T1'!C8:S8</f>
        <v>"Pagasta valde un skola", Vērgales pagasts, Pāvilostas novads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</row>
    <row r="9" spans="1:16" s="59" customFormat="1" ht="18" x14ac:dyDescent="0.25">
      <c r="A9" s="49" t="s">
        <v>35</v>
      </c>
      <c r="B9" s="156" t="s">
        <v>58</v>
      </c>
      <c r="C9" s="49" t="s">
        <v>36</v>
      </c>
      <c r="D9" s="331" t="str">
        <f>'T1'!D9:E9</f>
        <v>AR; BK</v>
      </c>
      <c r="E9" s="331"/>
      <c r="F9" s="270" t="s">
        <v>37</v>
      </c>
      <c r="G9" s="270"/>
      <c r="H9" s="270"/>
      <c r="I9" s="269" t="s">
        <v>38</v>
      </c>
      <c r="J9" s="269"/>
      <c r="K9" s="269"/>
      <c r="L9" s="269"/>
      <c r="M9" s="332" t="e">
        <f>P83</f>
        <v>#VALUE!</v>
      </c>
      <c r="N9" s="332"/>
      <c r="O9" s="50"/>
      <c r="P9" s="62"/>
    </row>
    <row r="10" spans="1:16" s="59" customFormat="1" ht="12.75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269" t="s">
        <v>77</v>
      </c>
      <c r="K10" s="269"/>
      <c r="L10" s="120" t="str">
        <f>'T1'!O10</f>
        <v>2014.</v>
      </c>
      <c r="M10" s="119" t="s">
        <v>13</v>
      </c>
      <c r="N10" s="120"/>
      <c r="O10" s="329"/>
      <c r="P10" s="330"/>
    </row>
    <row r="11" spans="1:16" s="59" customFormat="1" ht="6.75" customHeight="1" thickBot="1" x14ac:dyDescent="0.2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s="63" customFormat="1" ht="16.7" customHeight="1" x14ac:dyDescent="0.25">
      <c r="A12" s="321" t="s">
        <v>43</v>
      </c>
      <c r="B12" s="317" t="s">
        <v>39</v>
      </c>
      <c r="C12" s="317" t="s">
        <v>44</v>
      </c>
      <c r="D12" s="306" t="s">
        <v>45</v>
      </c>
      <c r="E12" s="306" t="s">
        <v>46</v>
      </c>
      <c r="F12" s="317" t="s">
        <v>0</v>
      </c>
      <c r="G12" s="317"/>
      <c r="H12" s="317"/>
      <c r="I12" s="317"/>
      <c r="J12" s="317"/>
      <c r="K12" s="317"/>
      <c r="L12" s="317" t="s">
        <v>1</v>
      </c>
      <c r="M12" s="317"/>
      <c r="N12" s="317"/>
      <c r="O12" s="317"/>
      <c r="P12" s="324"/>
    </row>
    <row r="13" spans="1:16" s="63" customFormat="1" ht="16.7" customHeight="1" x14ac:dyDescent="0.25">
      <c r="A13" s="322"/>
      <c r="B13" s="318"/>
      <c r="C13" s="318"/>
      <c r="D13" s="307"/>
      <c r="E13" s="307"/>
      <c r="F13" s="309" t="s">
        <v>47</v>
      </c>
      <c r="G13" s="309" t="s">
        <v>66</v>
      </c>
      <c r="H13" s="309" t="s">
        <v>67</v>
      </c>
      <c r="I13" s="309" t="s">
        <v>68</v>
      </c>
      <c r="J13" s="309" t="s">
        <v>69</v>
      </c>
      <c r="K13" s="309" t="s">
        <v>70</v>
      </c>
      <c r="L13" s="309" t="s">
        <v>61</v>
      </c>
      <c r="M13" s="309" t="s">
        <v>67</v>
      </c>
      <c r="N13" s="309" t="s">
        <v>68</v>
      </c>
      <c r="O13" s="309" t="s">
        <v>71</v>
      </c>
      <c r="P13" s="304" t="s">
        <v>70</v>
      </c>
    </row>
    <row r="14" spans="1:16" s="63" customFormat="1" ht="14.25" customHeight="1" x14ac:dyDescent="0.25">
      <c r="A14" s="322"/>
      <c r="B14" s="318"/>
      <c r="C14" s="318"/>
      <c r="D14" s="307"/>
      <c r="E14" s="307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4"/>
    </row>
    <row r="15" spans="1:16" s="63" customFormat="1" ht="31.5" customHeight="1" thickBot="1" x14ac:dyDescent="0.3">
      <c r="A15" s="323"/>
      <c r="B15" s="319"/>
      <c r="C15" s="319"/>
      <c r="D15" s="308"/>
      <c r="E15" s="308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05"/>
    </row>
    <row r="16" spans="1:16" s="63" customFormat="1" ht="16.7" customHeight="1" thickBot="1" x14ac:dyDescent="0.3">
      <c r="A16" s="64" t="s">
        <v>2</v>
      </c>
      <c r="B16" s="65">
        <v>2</v>
      </c>
      <c r="C16" s="65">
        <v>3</v>
      </c>
      <c r="D16" s="66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7">
        <v>16</v>
      </c>
    </row>
    <row r="17" spans="1:16" s="72" customFormat="1" ht="12.75" x14ac:dyDescent="0.2">
      <c r="A17" s="169"/>
      <c r="B17" s="131"/>
      <c r="C17" s="235"/>
      <c r="D17" s="131"/>
      <c r="E17" s="131"/>
      <c r="F17" s="131"/>
      <c r="G17" s="131"/>
      <c r="H17" s="132">
        <f>ROUND(G17*F17,2)</f>
        <v>0</v>
      </c>
      <c r="I17" s="132"/>
      <c r="J17" s="132"/>
      <c r="K17" s="70">
        <f t="shared" ref="K17" si="0">J17+I17+H17</f>
        <v>0</v>
      </c>
      <c r="L17" s="139">
        <f>ROUND(F17*E17,2)</f>
        <v>0</v>
      </c>
      <c r="M17" s="70">
        <f>ROUND(H17*E17,2)</f>
        <v>0</v>
      </c>
      <c r="N17" s="132">
        <f>ROUND(I17*E17,2)</f>
        <v>0</v>
      </c>
      <c r="O17" s="132">
        <f>ROUND(J17*E17,2)</f>
        <v>0</v>
      </c>
      <c r="P17" s="71">
        <f>O17+N17+M17</f>
        <v>0</v>
      </c>
    </row>
    <row r="18" spans="1:16" s="72" customFormat="1" ht="12.75" x14ac:dyDescent="0.2">
      <c r="A18" s="171" t="s">
        <v>21</v>
      </c>
      <c r="B18" s="125"/>
      <c r="C18" s="237" t="s">
        <v>126</v>
      </c>
      <c r="D18" s="122" t="s">
        <v>95</v>
      </c>
      <c r="E18" s="124">
        <v>1250</v>
      </c>
      <c r="F18" s="124"/>
      <c r="G18" s="124"/>
      <c r="H18" s="124"/>
      <c r="I18" s="124"/>
      <c r="J18" s="124"/>
      <c r="K18" s="118"/>
      <c r="L18" s="140"/>
      <c r="M18" s="241"/>
      <c r="N18" s="75"/>
      <c r="O18" s="75"/>
      <c r="P18" s="242"/>
    </row>
    <row r="19" spans="1:16" s="72" customFormat="1" ht="12.75" x14ac:dyDescent="0.2">
      <c r="A19" s="171"/>
      <c r="B19" s="125"/>
      <c r="C19" s="236" t="s">
        <v>127</v>
      </c>
      <c r="D19" s="122" t="s">
        <v>95</v>
      </c>
      <c r="E19" s="124">
        <v>1250</v>
      </c>
      <c r="F19" s="124"/>
      <c r="G19" s="124"/>
      <c r="H19" s="124"/>
      <c r="I19" s="124"/>
      <c r="J19" s="124"/>
      <c r="K19" s="118"/>
      <c r="L19" s="140"/>
      <c r="M19" s="75"/>
      <c r="N19" s="75"/>
      <c r="O19" s="75"/>
      <c r="P19" s="76"/>
    </row>
    <row r="20" spans="1:16" s="72" customFormat="1" ht="12.75" x14ac:dyDescent="0.2">
      <c r="A20" s="171"/>
      <c r="B20" s="125"/>
      <c r="C20" s="236" t="s">
        <v>128</v>
      </c>
      <c r="D20" s="122" t="s">
        <v>95</v>
      </c>
      <c r="E20" s="124">
        <v>1250</v>
      </c>
      <c r="F20" s="124"/>
      <c r="G20" s="124"/>
      <c r="H20" s="124"/>
      <c r="I20" s="124"/>
      <c r="J20" s="124"/>
      <c r="K20" s="118"/>
      <c r="L20" s="140"/>
      <c r="M20" s="75"/>
      <c r="N20" s="75"/>
      <c r="O20" s="75"/>
      <c r="P20" s="76"/>
    </row>
    <row r="21" spans="1:16" s="72" customFormat="1" ht="38.25" x14ac:dyDescent="0.2">
      <c r="A21" s="171" t="s">
        <v>22</v>
      </c>
      <c r="B21" s="125"/>
      <c r="C21" s="237" t="s">
        <v>157</v>
      </c>
      <c r="D21" s="122" t="s">
        <v>95</v>
      </c>
      <c r="E21" s="124">
        <v>5</v>
      </c>
      <c r="F21" s="124"/>
      <c r="G21" s="124"/>
      <c r="H21" s="124"/>
      <c r="I21" s="124"/>
      <c r="J21" s="124"/>
      <c r="K21" s="118"/>
      <c r="L21" s="140"/>
      <c r="M21" s="75"/>
      <c r="N21" s="75"/>
      <c r="O21" s="75"/>
      <c r="P21" s="76"/>
    </row>
    <row r="22" spans="1:16" s="72" customFormat="1" ht="25.5" x14ac:dyDescent="0.2">
      <c r="A22" s="171" t="s">
        <v>23</v>
      </c>
      <c r="B22" s="125"/>
      <c r="C22" s="237" t="s">
        <v>129</v>
      </c>
      <c r="D22" s="122"/>
      <c r="E22" s="124"/>
      <c r="F22" s="124"/>
      <c r="G22" s="124"/>
      <c r="H22" s="124"/>
      <c r="I22" s="124"/>
      <c r="J22" s="124"/>
      <c r="K22" s="118"/>
      <c r="L22" s="140"/>
      <c r="M22" s="75"/>
      <c r="N22" s="75"/>
      <c r="O22" s="75"/>
      <c r="P22" s="76"/>
    </row>
    <row r="23" spans="1:16" s="72" customFormat="1" ht="12.75" x14ac:dyDescent="0.2">
      <c r="A23" s="171" t="s">
        <v>158</v>
      </c>
      <c r="B23" s="125"/>
      <c r="C23" s="236" t="s">
        <v>133</v>
      </c>
      <c r="D23" s="122" t="s">
        <v>95</v>
      </c>
      <c r="E23" s="124">
        <v>243.8</v>
      </c>
      <c r="F23" s="124"/>
      <c r="G23" s="124"/>
      <c r="H23" s="124"/>
      <c r="I23" s="124"/>
      <c r="J23" s="124"/>
      <c r="K23" s="118"/>
      <c r="L23" s="140"/>
      <c r="M23" s="75"/>
      <c r="N23" s="75"/>
      <c r="O23" s="75"/>
      <c r="P23" s="76"/>
    </row>
    <row r="24" spans="1:16" s="72" customFormat="1" ht="12.75" x14ac:dyDescent="0.2">
      <c r="A24" s="171" t="s">
        <v>159</v>
      </c>
      <c r="B24" s="125"/>
      <c r="C24" s="236" t="s">
        <v>130</v>
      </c>
      <c r="D24" s="122" t="s">
        <v>95</v>
      </c>
      <c r="E24" s="124">
        <v>62.8</v>
      </c>
      <c r="F24" s="124"/>
      <c r="G24" s="124"/>
      <c r="H24" s="124"/>
      <c r="I24" s="124"/>
      <c r="J24" s="124"/>
      <c r="K24" s="118"/>
      <c r="L24" s="140"/>
      <c r="M24" s="75"/>
      <c r="N24" s="75"/>
      <c r="O24" s="75"/>
      <c r="P24" s="76"/>
    </row>
    <row r="25" spans="1:16" s="72" customFormat="1" ht="38.25" x14ac:dyDescent="0.2">
      <c r="A25" s="171" t="s">
        <v>160</v>
      </c>
      <c r="B25" s="125"/>
      <c r="C25" s="236" t="s">
        <v>131</v>
      </c>
      <c r="D25" s="122" t="s">
        <v>95</v>
      </c>
      <c r="E25" s="124">
        <v>90</v>
      </c>
      <c r="F25" s="124"/>
      <c r="G25" s="124"/>
      <c r="H25" s="124"/>
      <c r="I25" s="124"/>
      <c r="J25" s="124"/>
      <c r="K25" s="118"/>
      <c r="L25" s="140"/>
      <c r="M25" s="75"/>
      <c r="N25" s="75"/>
      <c r="O25" s="75"/>
      <c r="P25" s="76"/>
    </row>
    <row r="26" spans="1:16" s="72" customFormat="1" ht="12.75" x14ac:dyDescent="0.2">
      <c r="A26" s="171" t="s">
        <v>161</v>
      </c>
      <c r="B26" s="125"/>
      <c r="C26" s="236" t="s">
        <v>132</v>
      </c>
      <c r="D26" s="122" t="s">
        <v>95</v>
      </c>
      <c r="E26" s="124">
        <v>27.2</v>
      </c>
      <c r="F26" s="124"/>
      <c r="G26" s="124"/>
      <c r="H26" s="124"/>
      <c r="I26" s="124"/>
      <c r="J26" s="124"/>
      <c r="K26" s="118"/>
      <c r="L26" s="140"/>
      <c r="M26" s="75"/>
      <c r="N26" s="75"/>
      <c r="O26" s="75"/>
      <c r="P26" s="76"/>
    </row>
    <row r="27" spans="1:16" s="72" customFormat="1" ht="12.75" x14ac:dyDescent="0.2">
      <c r="A27" s="171" t="s">
        <v>107</v>
      </c>
      <c r="B27" s="125"/>
      <c r="C27" s="237" t="s">
        <v>134</v>
      </c>
      <c r="D27" s="122" t="s">
        <v>113</v>
      </c>
      <c r="E27" s="124">
        <v>252</v>
      </c>
      <c r="F27" s="124"/>
      <c r="G27" s="124"/>
      <c r="H27" s="124"/>
      <c r="I27" s="124"/>
      <c r="J27" s="124"/>
      <c r="K27" s="118"/>
      <c r="L27" s="140"/>
      <c r="M27" s="75"/>
      <c r="N27" s="75"/>
      <c r="O27" s="75"/>
      <c r="P27" s="76"/>
    </row>
    <row r="28" spans="1:16" s="72" customFormat="1" ht="12.75" x14ac:dyDescent="0.2">
      <c r="A28" s="171" t="s">
        <v>91</v>
      </c>
      <c r="B28" s="125"/>
      <c r="C28" s="237" t="s">
        <v>135</v>
      </c>
      <c r="D28" s="122" t="s">
        <v>113</v>
      </c>
      <c r="E28" s="124">
        <v>91</v>
      </c>
      <c r="F28" s="124"/>
      <c r="G28" s="124"/>
      <c r="H28" s="124"/>
      <c r="I28" s="124"/>
      <c r="J28" s="124"/>
      <c r="K28" s="118"/>
      <c r="L28" s="140"/>
      <c r="M28" s="75"/>
      <c r="N28" s="75"/>
      <c r="O28" s="75"/>
      <c r="P28" s="76"/>
    </row>
    <row r="29" spans="1:16" s="72" customFormat="1" ht="25.5" x14ac:dyDescent="0.2">
      <c r="A29" s="171" t="s">
        <v>92</v>
      </c>
      <c r="B29" s="125"/>
      <c r="C29" s="237" t="s">
        <v>137</v>
      </c>
      <c r="D29" s="122" t="s">
        <v>95</v>
      </c>
      <c r="E29" s="124">
        <v>1545.07</v>
      </c>
      <c r="F29" s="124"/>
      <c r="G29" s="124"/>
      <c r="H29" s="124"/>
      <c r="I29" s="124"/>
      <c r="J29" s="124"/>
      <c r="K29" s="118"/>
      <c r="L29" s="140"/>
      <c r="M29" s="75"/>
      <c r="N29" s="75"/>
      <c r="O29" s="75"/>
      <c r="P29" s="76"/>
    </row>
    <row r="30" spans="1:16" s="72" customFormat="1" ht="12.75" x14ac:dyDescent="0.2">
      <c r="A30" s="171" t="s">
        <v>93</v>
      </c>
      <c r="B30" s="125"/>
      <c r="C30" s="237" t="s">
        <v>136</v>
      </c>
      <c r="D30" s="122"/>
      <c r="E30" s="124"/>
      <c r="F30" s="124"/>
      <c r="G30" s="124"/>
      <c r="H30" s="124"/>
      <c r="I30" s="124"/>
      <c r="J30" s="124"/>
      <c r="K30" s="118"/>
      <c r="L30" s="140"/>
      <c r="M30" s="75"/>
      <c r="N30" s="75"/>
      <c r="O30" s="75"/>
      <c r="P30" s="76"/>
    </row>
    <row r="31" spans="1:16" s="72" customFormat="1" ht="12.75" x14ac:dyDescent="0.2">
      <c r="A31" s="171" t="s">
        <v>162</v>
      </c>
      <c r="B31" s="125"/>
      <c r="C31" s="236" t="s">
        <v>138</v>
      </c>
      <c r="D31" s="122" t="s">
        <v>95</v>
      </c>
      <c r="E31" s="124">
        <v>376.4</v>
      </c>
      <c r="F31" s="124"/>
      <c r="G31" s="124"/>
      <c r="H31" s="124"/>
      <c r="I31" s="124"/>
      <c r="J31" s="124"/>
      <c r="K31" s="118"/>
      <c r="L31" s="140"/>
      <c r="M31" s="75"/>
      <c r="N31" s="75"/>
      <c r="O31" s="75"/>
      <c r="P31" s="76"/>
    </row>
    <row r="32" spans="1:16" s="72" customFormat="1" ht="12.75" x14ac:dyDescent="0.2">
      <c r="A32" s="171" t="s">
        <v>163</v>
      </c>
      <c r="B32" s="125"/>
      <c r="C32" s="236" t="s">
        <v>139</v>
      </c>
      <c r="D32" s="122" t="s">
        <v>95</v>
      </c>
      <c r="E32" s="124">
        <v>62.8</v>
      </c>
      <c r="F32" s="124"/>
      <c r="G32" s="124"/>
      <c r="H32" s="124"/>
      <c r="I32" s="124"/>
      <c r="J32" s="124"/>
      <c r="K32" s="118"/>
      <c r="L32" s="140"/>
      <c r="M32" s="75"/>
      <c r="N32" s="75"/>
      <c r="O32" s="75"/>
      <c r="P32" s="76"/>
    </row>
    <row r="33" spans="1:16" s="72" customFormat="1" ht="25.5" x14ac:dyDescent="0.2">
      <c r="A33" s="171" t="s">
        <v>164</v>
      </c>
      <c r="B33" s="125"/>
      <c r="C33" s="236" t="s">
        <v>141</v>
      </c>
      <c r="D33" s="122" t="s">
        <v>95</v>
      </c>
      <c r="E33" s="124">
        <v>90</v>
      </c>
      <c r="F33" s="124"/>
      <c r="G33" s="124"/>
      <c r="H33" s="124"/>
      <c r="I33" s="124"/>
      <c r="J33" s="124"/>
      <c r="K33" s="118"/>
      <c r="L33" s="140"/>
      <c r="M33" s="75"/>
      <c r="N33" s="75"/>
      <c r="O33" s="75"/>
      <c r="P33" s="76"/>
    </row>
    <row r="34" spans="1:16" s="72" customFormat="1" ht="12.75" x14ac:dyDescent="0.2">
      <c r="A34" s="171" t="s">
        <v>165</v>
      </c>
      <c r="B34" s="125"/>
      <c r="C34" s="236" t="s">
        <v>140</v>
      </c>
      <c r="D34" s="122" t="s">
        <v>95</v>
      </c>
      <c r="E34" s="124">
        <v>27.2</v>
      </c>
      <c r="F34" s="124"/>
      <c r="G34" s="124"/>
      <c r="H34" s="124"/>
      <c r="I34" s="124"/>
      <c r="J34" s="124"/>
      <c r="K34" s="118"/>
      <c r="L34" s="140"/>
      <c r="M34" s="75"/>
      <c r="N34" s="75"/>
      <c r="O34" s="75"/>
      <c r="P34" s="76"/>
    </row>
    <row r="35" spans="1:16" s="72" customFormat="1" ht="12.75" x14ac:dyDescent="0.2">
      <c r="A35" s="171"/>
      <c r="B35" s="125"/>
      <c r="C35" s="236" t="s">
        <v>142</v>
      </c>
      <c r="D35" s="122" t="s">
        <v>106</v>
      </c>
      <c r="E35" s="124">
        <v>139.1</v>
      </c>
      <c r="F35" s="124"/>
      <c r="G35" s="124"/>
      <c r="H35" s="124"/>
      <c r="I35" s="124"/>
      <c r="J35" s="124"/>
      <c r="K35" s="118"/>
      <c r="L35" s="140"/>
      <c r="M35" s="75"/>
      <c r="N35" s="75"/>
      <c r="O35" s="75"/>
      <c r="P35" s="76"/>
    </row>
    <row r="36" spans="1:16" s="72" customFormat="1" ht="12.75" x14ac:dyDescent="0.2">
      <c r="A36" s="171"/>
      <c r="B36" s="125"/>
      <c r="C36" s="236" t="s">
        <v>143</v>
      </c>
      <c r="D36" s="122" t="s">
        <v>42</v>
      </c>
      <c r="E36" s="124">
        <v>668</v>
      </c>
      <c r="F36" s="124"/>
      <c r="G36" s="124"/>
      <c r="H36" s="124"/>
      <c r="I36" s="124"/>
      <c r="J36" s="124"/>
      <c r="K36" s="118"/>
      <c r="L36" s="140"/>
      <c r="M36" s="75"/>
      <c r="N36" s="75"/>
      <c r="O36" s="75"/>
      <c r="P36" s="76"/>
    </row>
    <row r="37" spans="1:16" s="72" customFormat="1" ht="12.75" x14ac:dyDescent="0.2">
      <c r="A37" s="171"/>
      <c r="B37" s="125"/>
      <c r="C37" s="236" t="s">
        <v>144</v>
      </c>
      <c r="D37" s="122" t="s">
        <v>42</v>
      </c>
      <c r="E37" s="124">
        <v>156</v>
      </c>
      <c r="F37" s="124"/>
      <c r="G37" s="124"/>
      <c r="H37" s="124"/>
      <c r="I37" s="124"/>
      <c r="J37" s="124"/>
      <c r="K37" s="118"/>
      <c r="L37" s="140"/>
      <c r="M37" s="75"/>
      <c r="N37" s="75"/>
      <c r="O37" s="75"/>
      <c r="P37" s="76"/>
    </row>
    <row r="38" spans="1:16" s="72" customFormat="1" ht="25.5" x14ac:dyDescent="0.2">
      <c r="A38" s="171" t="s">
        <v>166</v>
      </c>
      <c r="B38" s="125"/>
      <c r="C38" s="237" t="s">
        <v>145</v>
      </c>
      <c r="D38" s="122" t="s">
        <v>95</v>
      </c>
      <c r="E38" s="124"/>
      <c r="F38" s="124"/>
      <c r="G38" s="124"/>
      <c r="H38" s="124"/>
      <c r="I38" s="124"/>
      <c r="J38" s="124"/>
      <c r="K38" s="118"/>
      <c r="L38" s="140"/>
      <c r="M38" s="75"/>
      <c r="N38" s="75"/>
      <c r="O38" s="75"/>
      <c r="P38" s="76"/>
    </row>
    <row r="39" spans="1:16" s="72" customFormat="1" ht="12.75" x14ac:dyDescent="0.2">
      <c r="A39" s="171" t="s">
        <v>147</v>
      </c>
      <c r="B39" s="125"/>
      <c r="C39" s="236" t="s">
        <v>138</v>
      </c>
      <c r="D39" s="122" t="s">
        <v>95</v>
      </c>
      <c r="E39" s="124">
        <v>945.2</v>
      </c>
      <c r="F39" s="124"/>
      <c r="G39" s="124"/>
      <c r="H39" s="124"/>
      <c r="I39" s="124"/>
      <c r="J39" s="124"/>
      <c r="K39" s="118"/>
      <c r="L39" s="140"/>
      <c r="M39" s="75"/>
      <c r="N39" s="75"/>
      <c r="O39" s="75"/>
      <c r="P39" s="76"/>
    </row>
    <row r="40" spans="1:16" s="72" customFormat="1" ht="12.75" x14ac:dyDescent="0.2">
      <c r="A40" s="171" t="s">
        <v>148</v>
      </c>
      <c r="B40" s="125"/>
      <c r="C40" s="236" t="s">
        <v>139</v>
      </c>
      <c r="D40" s="122" t="s">
        <v>95</v>
      </c>
      <c r="E40" s="124">
        <v>209.34</v>
      </c>
      <c r="F40" s="124"/>
      <c r="G40" s="124"/>
      <c r="H40" s="124"/>
      <c r="I40" s="124"/>
      <c r="J40" s="124"/>
      <c r="K40" s="118"/>
      <c r="L40" s="140"/>
      <c r="M40" s="75"/>
      <c r="N40" s="75"/>
      <c r="O40" s="75"/>
      <c r="P40" s="76"/>
    </row>
    <row r="41" spans="1:16" s="72" customFormat="1" ht="25.5" x14ac:dyDescent="0.2">
      <c r="A41" s="171" t="s">
        <v>149</v>
      </c>
      <c r="B41" s="125"/>
      <c r="C41" s="236" t="s">
        <v>141</v>
      </c>
      <c r="D41" s="122" t="s">
        <v>95</v>
      </c>
      <c r="E41" s="124">
        <v>300</v>
      </c>
      <c r="F41" s="124"/>
      <c r="G41" s="124"/>
      <c r="H41" s="124"/>
      <c r="I41" s="124"/>
      <c r="J41" s="124"/>
      <c r="K41" s="118"/>
      <c r="L41" s="140"/>
      <c r="M41" s="75"/>
      <c r="N41" s="75"/>
      <c r="O41" s="75"/>
      <c r="P41" s="76"/>
    </row>
    <row r="42" spans="1:16" s="72" customFormat="1" ht="12.75" x14ac:dyDescent="0.2">
      <c r="A42" s="171" t="s">
        <v>150</v>
      </c>
      <c r="B42" s="125"/>
      <c r="C42" s="236" t="s">
        <v>140</v>
      </c>
      <c r="D42" s="122" t="s">
        <v>95</v>
      </c>
      <c r="E42" s="124">
        <v>90.53</v>
      </c>
      <c r="F42" s="124"/>
      <c r="G42" s="124"/>
      <c r="H42" s="124"/>
      <c r="I42" s="124"/>
      <c r="J42" s="124"/>
      <c r="K42" s="118"/>
      <c r="L42" s="140"/>
      <c r="M42" s="75"/>
      <c r="N42" s="75"/>
      <c r="O42" s="75"/>
      <c r="P42" s="76"/>
    </row>
    <row r="43" spans="1:16" s="72" customFormat="1" ht="12.75" x14ac:dyDescent="0.2">
      <c r="A43" s="171"/>
      <c r="B43" s="125"/>
      <c r="C43" s="236" t="s">
        <v>142</v>
      </c>
      <c r="D43" s="122" t="s">
        <v>106</v>
      </c>
      <c r="E43" s="124">
        <v>309.01400000000001</v>
      </c>
      <c r="F43" s="124"/>
      <c r="G43" s="124"/>
      <c r="H43" s="124"/>
      <c r="I43" s="124"/>
      <c r="J43" s="124"/>
      <c r="K43" s="118"/>
      <c r="L43" s="140"/>
      <c r="M43" s="75"/>
      <c r="N43" s="75"/>
      <c r="O43" s="75"/>
      <c r="P43" s="76"/>
    </row>
    <row r="44" spans="1:16" s="72" customFormat="1" ht="12.75" x14ac:dyDescent="0.2">
      <c r="A44" s="171"/>
      <c r="B44" s="125"/>
      <c r="C44" s="236" t="s">
        <v>253</v>
      </c>
      <c r="D44" s="122" t="s">
        <v>42</v>
      </c>
      <c r="E44" s="124">
        <v>502</v>
      </c>
      <c r="F44" s="124"/>
      <c r="G44" s="124"/>
      <c r="H44" s="124"/>
      <c r="I44" s="124"/>
      <c r="J44" s="124"/>
      <c r="K44" s="118"/>
      <c r="L44" s="140"/>
      <c r="M44" s="75"/>
      <c r="N44" s="75"/>
      <c r="O44" s="75"/>
      <c r="P44" s="76"/>
    </row>
    <row r="45" spans="1:16" s="72" customFormat="1" ht="12.75" x14ac:dyDescent="0.2">
      <c r="A45" s="171" t="s">
        <v>96</v>
      </c>
      <c r="B45" s="125"/>
      <c r="C45" s="237" t="s">
        <v>146</v>
      </c>
      <c r="D45" s="122"/>
      <c r="E45" s="124"/>
      <c r="F45" s="124"/>
      <c r="G45" s="124"/>
      <c r="H45" s="124"/>
      <c r="I45" s="124"/>
      <c r="J45" s="124"/>
      <c r="K45" s="118"/>
      <c r="L45" s="140"/>
      <c r="M45" s="75"/>
      <c r="N45" s="75"/>
      <c r="O45" s="75"/>
      <c r="P45" s="76"/>
    </row>
    <row r="46" spans="1:16" s="72" customFormat="1" ht="12.75" x14ac:dyDescent="0.2">
      <c r="A46" s="171" t="s">
        <v>167</v>
      </c>
      <c r="B46" s="125"/>
      <c r="C46" s="236" t="s">
        <v>138</v>
      </c>
      <c r="D46" s="122" t="s">
        <v>95</v>
      </c>
      <c r="E46" s="124">
        <v>945.2</v>
      </c>
      <c r="F46" s="124"/>
      <c r="G46" s="124"/>
      <c r="H46" s="124"/>
      <c r="I46" s="124"/>
      <c r="J46" s="124"/>
      <c r="K46" s="118"/>
      <c r="L46" s="140"/>
      <c r="M46" s="75"/>
      <c r="N46" s="75"/>
      <c r="O46" s="75"/>
      <c r="P46" s="76"/>
    </row>
    <row r="47" spans="1:16" s="72" customFormat="1" ht="12.75" x14ac:dyDescent="0.2">
      <c r="A47" s="171" t="s">
        <v>168</v>
      </c>
      <c r="B47" s="125"/>
      <c r="C47" s="236" t="s">
        <v>139</v>
      </c>
      <c r="D47" s="122" t="s">
        <v>95</v>
      </c>
      <c r="E47" s="124">
        <v>209.34</v>
      </c>
      <c r="F47" s="124"/>
      <c r="G47" s="124"/>
      <c r="H47" s="124"/>
      <c r="I47" s="124"/>
      <c r="J47" s="124"/>
      <c r="K47" s="118"/>
      <c r="L47" s="140"/>
      <c r="M47" s="75"/>
      <c r="N47" s="75"/>
      <c r="O47" s="75"/>
      <c r="P47" s="76"/>
    </row>
    <row r="48" spans="1:16" s="72" customFormat="1" ht="25.5" x14ac:dyDescent="0.2">
      <c r="A48" s="171" t="s">
        <v>169</v>
      </c>
      <c r="B48" s="125"/>
      <c r="C48" s="236" t="s">
        <v>254</v>
      </c>
      <c r="D48" s="122" t="s">
        <v>95</v>
      </c>
      <c r="E48" s="124">
        <v>300</v>
      </c>
      <c r="F48" s="124"/>
      <c r="G48" s="124"/>
      <c r="H48" s="124"/>
      <c r="I48" s="124"/>
      <c r="J48" s="124"/>
      <c r="K48" s="118"/>
      <c r="L48" s="140"/>
      <c r="M48" s="75"/>
      <c r="N48" s="75"/>
      <c r="O48" s="75"/>
      <c r="P48" s="76"/>
    </row>
    <row r="49" spans="1:16" s="72" customFormat="1" ht="12.75" x14ac:dyDescent="0.2">
      <c r="A49" s="171" t="s">
        <v>170</v>
      </c>
      <c r="B49" s="125"/>
      <c r="C49" s="236" t="s">
        <v>140</v>
      </c>
      <c r="D49" s="122" t="s">
        <v>95</v>
      </c>
      <c r="E49" s="124">
        <v>90.53</v>
      </c>
      <c r="F49" s="124"/>
      <c r="G49" s="124"/>
      <c r="H49" s="124"/>
      <c r="I49" s="124"/>
      <c r="J49" s="124"/>
      <c r="K49" s="118"/>
      <c r="L49" s="140"/>
      <c r="M49" s="75"/>
      <c r="N49" s="75"/>
      <c r="O49" s="75"/>
      <c r="P49" s="76"/>
    </row>
    <row r="50" spans="1:16" s="72" customFormat="1" ht="12.75" x14ac:dyDescent="0.2">
      <c r="A50" s="171"/>
      <c r="B50" s="125"/>
      <c r="C50" s="236" t="s">
        <v>151</v>
      </c>
      <c r="D50" s="122" t="s">
        <v>102</v>
      </c>
      <c r="E50" s="124">
        <v>927.04199999999992</v>
      </c>
      <c r="F50" s="124"/>
      <c r="G50" s="124"/>
      <c r="H50" s="124"/>
      <c r="I50" s="124"/>
      <c r="J50" s="124"/>
      <c r="K50" s="118"/>
      <c r="L50" s="140"/>
      <c r="M50" s="75"/>
      <c r="N50" s="75"/>
      <c r="O50" s="75"/>
      <c r="P50" s="76"/>
    </row>
    <row r="51" spans="1:16" s="72" customFormat="1" ht="12.75" x14ac:dyDescent="0.2">
      <c r="A51" s="171"/>
      <c r="B51" s="125"/>
      <c r="C51" s="236" t="s">
        <v>111</v>
      </c>
      <c r="D51" s="122" t="s">
        <v>102</v>
      </c>
      <c r="E51" s="124">
        <v>927.04199999999992</v>
      </c>
      <c r="F51" s="124"/>
      <c r="G51" s="124"/>
      <c r="H51" s="124"/>
      <c r="I51" s="124"/>
      <c r="J51" s="124"/>
      <c r="K51" s="118"/>
      <c r="L51" s="140"/>
      <c r="M51" s="75"/>
      <c r="N51" s="75"/>
      <c r="O51" s="75"/>
      <c r="P51" s="76"/>
    </row>
    <row r="52" spans="1:16" s="72" customFormat="1" ht="25.5" x14ac:dyDescent="0.2">
      <c r="A52" s="171" t="s">
        <v>97</v>
      </c>
      <c r="B52" s="125"/>
      <c r="C52" s="237" t="s">
        <v>255</v>
      </c>
      <c r="D52" s="122" t="s">
        <v>95</v>
      </c>
      <c r="E52" s="124">
        <v>125</v>
      </c>
      <c r="F52" s="124"/>
      <c r="G52" s="124"/>
      <c r="H52" s="124"/>
      <c r="I52" s="124"/>
      <c r="J52" s="124"/>
      <c r="K52" s="118"/>
      <c r="L52" s="140"/>
      <c r="M52" s="75"/>
      <c r="N52" s="75"/>
      <c r="O52" s="75"/>
      <c r="P52" s="76"/>
    </row>
    <row r="53" spans="1:16" s="72" customFormat="1" ht="12.75" x14ac:dyDescent="0.2">
      <c r="A53" s="171"/>
      <c r="B53" s="125"/>
      <c r="C53" s="236" t="s">
        <v>256</v>
      </c>
      <c r="D53" s="122" t="s">
        <v>102</v>
      </c>
      <c r="E53" s="124">
        <v>62.5</v>
      </c>
      <c r="F53" s="124"/>
      <c r="G53" s="124"/>
      <c r="H53" s="124"/>
      <c r="I53" s="124"/>
      <c r="J53" s="124"/>
      <c r="K53" s="118"/>
      <c r="L53" s="140"/>
      <c r="M53" s="75"/>
      <c r="N53" s="75"/>
      <c r="O53" s="75"/>
      <c r="P53" s="76"/>
    </row>
    <row r="54" spans="1:16" s="72" customFormat="1" ht="12.75" x14ac:dyDescent="0.2">
      <c r="A54" s="171"/>
      <c r="B54" s="125"/>
      <c r="C54" s="236" t="s">
        <v>257</v>
      </c>
      <c r="D54" s="122" t="s">
        <v>106</v>
      </c>
      <c r="E54" s="124">
        <v>56.25</v>
      </c>
      <c r="F54" s="124"/>
      <c r="G54" s="124"/>
      <c r="H54" s="124"/>
      <c r="I54" s="124"/>
      <c r="J54" s="124"/>
      <c r="K54" s="118"/>
      <c r="L54" s="140"/>
      <c r="M54" s="75"/>
      <c r="N54" s="75"/>
      <c r="O54" s="75"/>
      <c r="P54" s="76"/>
    </row>
    <row r="55" spans="1:16" s="72" customFormat="1" ht="12.75" x14ac:dyDescent="0.2">
      <c r="A55" s="171"/>
      <c r="B55" s="125"/>
      <c r="C55" s="236" t="s">
        <v>111</v>
      </c>
      <c r="D55" s="122" t="s">
        <v>106</v>
      </c>
      <c r="E55" s="124">
        <v>56.25</v>
      </c>
      <c r="F55" s="124"/>
      <c r="G55" s="124"/>
      <c r="H55" s="124"/>
      <c r="I55" s="124"/>
      <c r="J55" s="124"/>
      <c r="K55" s="118"/>
      <c r="L55" s="140"/>
      <c r="M55" s="75"/>
      <c r="N55" s="75"/>
      <c r="O55" s="75"/>
      <c r="P55" s="76"/>
    </row>
    <row r="56" spans="1:16" s="72" customFormat="1" ht="12.75" x14ac:dyDescent="0.2">
      <c r="A56" s="171"/>
      <c r="B56" s="125"/>
      <c r="C56" s="236" t="s">
        <v>258</v>
      </c>
      <c r="D56" s="122" t="s">
        <v>95</v>
      </c>
      <c r="E56" s="124">
        <v>18.75</v>
      </c>
      <c r="F56" s="124"/>
      <c r="G56" s="124"/>
      <c r="H56" s="124"/>
      <c r="I56" s="124"/>
      <c r="J56" s="124"/>
      <c r="K56" s="118"/>
      <c r="L56" s="140"/>
      <c r="M56" s="75"/>
      <c r="N56" s="75"/>
      <c r="O56" s="75"/>
      <c r="P56" s="76"/>
    </row>
    <row r="57" spans="1:16" s="72" customFormat="1" ht="12.75" x14ac:dyDescent="0.2">
      <c r="A57" s="171"/>
      <c r="B57" s="125"/>
      <c r="C57" s="236" t="s">
        <v>259</v>
      </c>
      <c r="D57" s="122" t="s">
        <v>42</v>
      </c>
      <c r="E57" s="124">
        <v>375</v>
      </c>
      <c r="F57" s="124"/>
      <c r="G57" s="124"/>
      <c r="H57" s="124"/>
      <c r="I57" s="124"/>
      <c r="J57" s="124"/>
      <c r="K57" s="118"/>
      <c r="L57" s="140"/>
      <c r="M57" s="75"/>
      <c r="N57" s="75"/>
      <c r="O57" s="75"/>
      <c r="P57" s="76"/>
    </row>
    <row r="58" spans="1:16" s="72" customFormat="1" ht="38.25" x14ac:dyDescent="0.2">
      <c r="A58" s="171" t="s">
        <v>98</v>
      </c>
      <c r="B58" s="125"/>
      <c r="C58" s="236" t="s">
        <v>260</v>
      </c>
      <c r="D58" s="122" t="s">
        <v>95</v>
      </c>
      <c r="E58" s="124">
        <v>24</v>
      </c>
      <c r="F58" s="124"/>
      <c r="G58" s="124"/>
      <c r="H58" s="124"/>
      <c r="I58" s="124"/>
      <c r="J58" s="124"/>
      <c r="K58" s="118"/>
      <c r="L58" s="140"/>
      <c r="M58" s="75"/>
      <c r="N58" s="75"/>
      <c r="O58" s="75"/>
      <c r="P58" s="76"/>
    </row>
    <row r="59" spans="1:16" s="72" customFormat="1" ht="12.75" x14ac:dyDescent="0.2">
      <c r="A59" s="171"/>
      <c r="B59" s="125"/>
      <c r="C59" s="236" t="s">
        <v>256</v>
      </c>
      <c r="D59" s="122" t="s">
        <v>102</v>
      </c>
      <c r="E59" s="124">
        <v>12</v>
      </c>
      <c r="F59" s="124"/>
      <c r="G59" s="124"/>
      <c r="H59" s="124"/>
      <c r="I59" s="124"/>
      <c r="J59" s="124"/>
      <c r="K59" s="118"/>
      <c r="L59" s="140"/>
      <c r="M59" s="75"/>
      <c r="N59" s="75"/>
      <c r="O59" s="75"/>
      <c r="P59" s="76"/>
    </row>
    <row r="60" spans="1:16" s="72" customFormat="1" ht="12.75" x14ac:dyDescent="0.2">
      <c r="A60" s="171"/>
      <c r="B60" s="125"/>
      <c r="C60" s="236" t="s">
        <v>257</v>
      </c>
      <c r="D60" s="122" t="s">
        <v>106</v>
      </c>
      <c r="E60" s="124">
        <v>10.8</v>
      </c>
      <c r="F60" s="124"/>
      <c r="G60" s="124"/>
      <c r="H60" s="124"/>
      <c r="I60" s="124"/>
      <c r="J60" s="124"/>
      <c r="K60" s="118"/>
      <c r="L60" s="140"/>
      <c r="M60" s="75"/>
      <c r="N60" s="75"/>
      <c r="O60" s="75"/>
      <c r="P60" s="76"/>
    </row>
    <row r="61" spans="1:16" s="72" customFormat="1" ht="12.75" x14ac:dyDescent="0.2">
      <c r="A61" s="171"/>
      <c r="B61" s="125"/>
      <c r="C61" s="236" t="s">
        <v>111</v>
      </c>
      <c r="D61" s="122" t="s">
        <v>106</v>
      </c>
      <c r="E61" s="124">
        <v>10.8</v>
      </c>
      <c r="F61" s="124"/>
      <c r="G61" s="124"/>
      <c r="H61" s="124"/>
      <c r="I61" s="124"/>
      <c r="J61" s="124"/>
      <c r="K61" s="118"/>
      <c r="L61" s="140"/>
      <c r="M61" s="75"/>
      <c r="N61" s="75"/>
      <c r="O61" s="75"/>
      <c r="P61" s="76"/>
    </row>
    <row r="62" spans="1:16" s="72" customFormat="1" ht="12.75" x14ac:dyDescent="0.2">
      <c r="A62" s="171"/>
      <c r="B62" s="125"/>
      <c r="C62" s="236" t="s">
        <v>261</v>
      </c>
      <c r="D62" s="122" t="s">
        <v>90</v>
      </c>
      <c r="E62" s="124">
        <v>0.2</v>
      </c>
      <c r="F62" s="124"/>
      <c r="G62" s="124"/>
      <c r="H62" s="124"/>
      <c r="I62" s="124"/>
      <c r="J62" s="124"/>
      <c r="K62" s="118"/>
      <c r="L62" s="140"/>
      <c r="M62" s="75"/>
      <c r="N62" s="75"/>
      <c r="O62" s="75"/>
      <c r="P62" s="76"/>
    </row>
    <row r="63" spans="1:16" s="72" customFormat="1" ht="12.75" x14ac:dyDescent="0.2">
      <c r="A63" s="171"/>
      <c r="B63" s="125"/>
      <c r="C63" s="236" t="s">
        <v>259</v>
      </c>
      <c r="D63" s="122" t="s">
        <v>42</v>
      </c>
      <c r="E63" s="124">
        <v>60</v>
      </c>
      <c r="F63" s="124"/>
      <c r="G63" s="124"/>
      <c r="H63" s="124"/>
      <c r="I63" s="124"/>
      <c r="J63" s="124"/>
      <c r="K63" s="118"/>
      <c r="L63" s="140"/>
      <c r="M63" s="75"/>
      <c r="N63" s="75"/>
      <c r="O63" s="75"/>
      <c r="P63" s="76"/>
    </row>
    <row r="64" spans="1:16" s="72" customFormat="1" ht="12.75" x14ac:dyDescent="0.2">
      <c r="A64" s="171" t="s">
        <v>99</v>
      </c>
      <c r="B64" s="125"/>
      <c r="C64" s="237" t="s">
        <v>152</v>
      </c>
      <c r="D64" s="122" t="s">
        <v>113</v>
      </c>
      <c r="E64" s="124">
        <v>252</v>
      </c>
      <c r="F64" s="124"/>
      <c r="G64" s="124"/>
      <c r="H64" s="124"/>
      <c r="I64" s="124"/>
      <c r="J64" s="124"/>
      <c r="K64" s="118"/>
      <c r="L64" s="140"/>
      <c r="M64" s="75"/>
      <c r="N64" s="75"/>
      <c r="O64" s="75"/>
      <c r="P64" s="76"/>
    </row>
    <row r="65" spans="1:16" s="72" customFormat="1" ht="12.75" x14ac:dyDescent="0.2">
      <c r="A65" s="171"/>
      <c r="B65" s="125"/>
      <c r="C65" s="236" t="s">
        <v>153</v>
      </c>
      <c r="D65" s="122" t="s">
        <v>113</v>
      </c>
      <c r="E65" s="124">
        <v>277.20000000000005</v>
      </c>
      <c r="F65" s="124"/>
      <c r="G65" s="124"/>
      <c r="H65" s="124"/>
      <c r="I65" s="124"/>
      <c r="J65" s="124"/>
      <c r="K65" s="118"/>
      <c r="L65" s="140"/>
      <c r="M65" s="75"/>
      <c r="N65" s="75"/>
      <c r="O65" s="75"/>
      <c r="P65" s="76"/>
    </row>
    <row r="66" spans="1:16" s="72" customFormat="1" ht="12.75" x14ac:dyDescent="0.2">
      <c r="A66" s="171"/>
      <c r="B66" s="125"/>
      <c r="C66" s="236" t="s">
        <v>114</v>
      </c>
      <c r="D66" s="122" t="s">
        <v>42</v>
      </c>
      <c r="E66" s="124">
        <v>700</v>
      </c>
      <c r="F66" s="124"/>
      <c r="G66" s="124"/>
      <c r="H66" s="124"/>
      <c r="I66" s="124"/>
      <c r="J66" s="124"/>
      <c r="K66" s="118"/>
      <c r="L66" s="140"/>
      <c r="M66" s="75"/>
      <c r="N66" s="75"/>
      <c r="O66" s="75"/>
      <c r="P66" s="76"/>
    </row>
    <row r="67" spans="1:16" s="72" customFormat="1" ht="12.75" x14ac:dyDescent="0.2">
      <c r="A67" s="171"/>
      <c r="B67" s="125"/>
      <c r="C67" s="236" t="s">
        <v>154</v>
      </c>
      <c r="D67" s="122" t="s">
        <v>42</v>
      </c>
      <c r="E67" s="124">
        <v>10</v>
      </c>
      <c r="F67" s="124"/>
      <c r="G67" s="124"/>
      <c r="H67" s="124"/>
      <c r="I67" s="124"/>
      <c r="J67" s="124"/>
      <c r="K67" s="118"/>
      <c r="L67" s="140"/>
      <c r="M67" s="75"/>
      <c r="N67" s="75"/>
      <c r="O67" s="75"/>
      <c r="P67" s="76"/>
    </row>
    <row r="68" spans="1:16" s="72" customFormat="1" ht="12.75" x14ac:dyDescent="0.2">
      <c r="A68" s="171" t="s">
        <v>100</v>
      </c>
      <c r="B68" s="125"/>
      <c r="C68" s="237" t="s">
        <v>155</v>
      </c>
      <c r="D68" s="122" t="s">
        <v>113</v>
      </c>
      <c r="E68" s="124">
        <v>91</v>
      </c>
      <c r="F68" s="124"/>
      <c r="G68" s="124"/>
      <c r="H68" s="124"/>
      <c r="I68" s="124"/>
      <c r="J68" s="124"/>
      <c r="K68" s="118"/>
      <c r="L68" s="140"/>
      <c r="M68" s="75"/>
      <c r="N68" s="75"/>
      <c r="O68" s="75"/>
      <c r="P68" s="76"/>
    </row>
    <row r="69" spans="1:16" s="72" customFormat="1" ht="12.75" x14ac:dyDescent="0.2">
      <c r="A69" s="171"/>
      <c r="B69" s="125"/>
      <c r="C69" s="236" t="s">
        <v>156</v>
      </c>
      <c r="D69" s="122" t="s">
        <v>113</v>
      </c>
      <c r="E69" s="124">
        <v>100.10000000000001</v>
      </c>
      <c r="F69" s="124"/>
      <c r="G69" s="124"/>
      <c r="H69" s="124"/>
      <c r="I69" s="124"/>
      <c r="J69" s="124"/>
      <c r="K69" s="118"/>
      <c r="L69" s="140"/>
      <c r="M69" s="75"/>
      <c r="N69" s="75"/>
      <c r="O69" s="75"/>
      <c r="P69" s="76"/>
    </row>
    <row r="70" spans="1:16" s="72" customFormat="1" ht="12.75" x14ac:dyDescent="0.2">
      <c r="A70" s="171"/>
      <c r="B70" s="125"/>
      <c r="C70" s="236" t="s">
        <v>114</v>
      </c>
      <c r="D70" s="122" t="s">
        <v>42</v>
      </c>
      <c r="E70" s="124">
        <v>200</v>
      </c>
      <c r="F70" s="124"/>
      <c r="G70" s="124"/>
      <c r="H70" s="124"/>
      <c r="I70" s="124"/>
      <c r="J70" s="124"/>
      <c r="K70" s="118"/>
      <c r="L70" s="140"/>
      <c r="M70" s="75"/>
      <c r="N70" s="75"/>
      <c r="O70" s="75"/>
      <c r="P70" s="76"/>
    </row>
    <row r="71" spans="1:16" s="72" customFormat="1" ht="12.75" x14ac:dyDescent="0.2">
      <c r="A71" s="171"/>
      <c r="B71" s="125"/>
      <c r="C71" s="236" t="s">
        <v>154</v>
      </c>
      <c r="D71" s="122" t="s">
        <v>42</v>
      </c>
      <c r="E71" s="124">
        <v>4</v>
      </c>
      <c r="F71" s="124"/>
      <c r="G71" s="124"/>
      <c r="H71" s="124"/>
      <c r="I71" s="124"/>
      <c r="J71" s="124"/>
      <c r="K71" s="118"/>
      <c r="L71" s="140"/>
      <c r="M71" s="75"/>
      <c r="N71" s="75"/>
      <c r="O71" s="75"/>
      <c r="P71" s="76"/>
    </row>
    <row r="72" spans="1:16" s="72" customFormat="1" ht="12.75" x14ac:dyDescent="0.2">
      <c r="A72" s="243" t="s">
        <v>187</v>
      </c>
      <c r="B72" s="244"/>
      <c r="C72" s="245" t="s">
        <v>174</v>
      </c>
      <c r="D72" s="246" t="s">
        <v>90</v>
      </c>
      <c r="E72" s="247">
        <v>11</v>
      </c>
      <c r="F72" s="247"/>
      <c r="G72" s="247"/>
      <c r="H72" s="124"/>
      <c r="I72" s="247"/>
      <c r="J72" s="247"/>
      <c r="K72" s="118"/>
      <c r="L72" s="140"/>
      <c r="M72" s="75"/>
      <c r="N72" s="75"/>
      <c r="O72" s="75"/>
      <c r="P72" s="76"/>
    </row>
    <row r="73" spans="1:16" s="72" customFormat="1" ht="12.75" x14ac:dyDescent="0.2">
      <c r="A73" s="243" t="s">
        <v>194</v>
      </c>
      <c r="B73" s="244"/>
      <c r="C73" s="245" t="s">
        <v>186</v>
      </c>
      <c r="D73" s="246" t="s">
        <v>95</v>
      </c>
      <c r="E73" s="247">
        <v>18</v>
      </c>
      <c r="F73" s="247"/>
      <c r="G73" s="247"/>
      <c r="H73" s="124"/>
      <c r="I73" s="247"/>
      <c r="J73" s="247"/>
      <c r="K73" s="118"/>
      <c r="L73" s="140"/>
      <c r="M73" s="75"/>
      <c r="N73" s="75"/>
      <c r="O73" s="75"/>
      <c r="P73" s="76"/>
    </row>
    <row r="74" spans="1:16" s="72" customFormat="1" ht="12.75" x14ac:dyDescent="0.2">
      <c r="A74" s="243" t="s">
        <v>196</v>
      </c>
      <c r="B74" s="244"/>
      <c r="C74" s="245" t="s">
        <v>188</v>
      </c>
      <c r="D74" s="246" t="s">
        <v>95</v>
      </c>
      <c r="E74" s="247">
        <v>18</v>
      </c>
      <c r="F74" s="247"/>
      <c r="G74" s="247"/>
      <c r="H74" s="124"/>
      <c r="I74" s="247"/>
      <c r="J74" s="247"/>
      <c r="K74" s="118"/>
      <c r="L74" s="140"/>
      <c r="M74" s="75"/>
      <c r="N74" s="75"/>
      <c r="O74" s="75"/>
      <c r="P74" s="76"/>
    </row>
    <row r="75" spans="1:16" s="72" customFormat="1" ht="12.75" x14ac:dyDescent="0.2">
      <c r="A75" s="243" t="s">
        <v>197</v>
      </c>
      <c r="B75" s="244"/>
      <c r="C75" s="245" t="s">
        <v>195</v>
      </c>
      <c r="D75" s="246" t="s">
        <v>42</v>
      </c>
      <c r="E75" s="247">
        <v>1</v>
      </c>
      <c r="F75" s="247"/>
      <c r="G75" s="247"/>
      <c r="H75" s="247"/>
      <c r="I75" s="247"/>
      <c r="J75" s="247"/>
      <c r="K75" s="118"/>
      <c r="L75" s="140"/>
      <c r="M75" s="75"/>
      <c r="N75" s="75"/>
      <c r="O75" s="75"/>
      <c r="P75" s="76"/>
    </row>
    <row r="76" spans="1:16" s="72" customFormat="1" ht="12.75" x14ac:dyDescent="0.2">
      <c r="A76" s="243" t="s">
        <v>200</v>
      </c>
      <c r="B76" s="244"/>
      <c r="C76" s="245" t="s">
        <v>199</v>
      </c>
      <c r="D76" s="246" t="s">
        <v>42</v>
      </c>
      <c r="E76" s="247">
        <v>1</v>
      </c>
      <c r="F76" s="247"/>
      <c r="G76" s="247"/>
      <c r="H76" s="247"/>
      <c r="I76" s="247"/>
      <c r="J76" s="247"/>
      <c r="K76" s="118"/>
      <c r="L76" s="140"/>
      <c r="M76" s="75"/>
      <c r="N76" s="75"/>
      <c r="O76" s="75"/>
      <c r="P76" s="76"/>
    </row>
    <row r="77" spans="1:16" s="72" customFormat="1" ht="12.75" x14ac:dyDescent="0.2">
      <c r="A77" s="243" t="s">
        <v>202</v>
      </c>
      <c r="B77" s="125"/>
      <c r="C77" s="236" t="s">
        <v>198</v>
      </c>
      <c r="D77" s="122" t="s">
        <v>42</v>
      </c>
      <c r="E77" s="124">
        <v>1</v>
      </c>
      <c r="F77" s="124"/>
      <c r="G77" s="124"/>
      <c r="H77" s="124"/>
      <c r="I77" s="124"/>
      <c r="J77" s="124"/>
      <c r="K77" s="118"/>
      <c r="L77" s="140"/>
      <c r="M77" s="75"/>
      <c r="N77" s="75"/>
      <c r="O77" s="75"/>
      <c r="P77" s="76"/>
    </row>
    <row r="78" spans="1:16" s="72" customFormat="1" ht="12.75" x14ac:dyDescent="0.2">
      <c r="A78" s="243" t="s">
        <v>262</v>
      </c>
      <c r="B78" s="125"/>
      <c r="C78" s="236" t="s">
        <v>201</v>
      </c>
      <c r="D78" s="122" t="s">
        <v>42</v>
      </c>
      <c r="E78" s="124">
        <v>1</v>
      </c>
      <c r="F78" s="124"/>
      <c r="G78" s="124"/>
      <c r="H78" s="124"/>
      <c r="I78" s="124"/>
      <c r="J78" s="124"/>
      <c r="K78" s="118"/>
      <c r="L78" s="140"/>
      <c r="M78" s="75"/>
      <c r="N78" s="75"/>
      <c r="O78" s="75"/>
      <c r="P78" s="76"/>
    </row>
    <row r="79" spans="1:16" s="72" customFormat="1" ht="12.75" x14ac:dyDescent="0.2">
      <c r="A79" s="243" t="s">
        <v>263</v>
      </c>
      <c r="B79" s="244"/>
      <c r="C79" s="245" t="s">
        <v>203</v>
      </c>
      <c r="D79" s="246" t="s">
        <v>42</v>
      </c>
      <c r="E79" s="247">
        <v>1</v>
      </c>
      <c r="F79" s="247"/>
      <c r="G79" s="247"/>
      <c r="H79" s="247"/>
      <c r="I79" s="247"/>
      <c r="J79" s="247"/>
      <c r="K79" s="248"/>
      <c r="L79" s="141"/>
      <c r="M79" s="117"/>
      <c r="N79" s="117"/>
      <c r="O79" s="117"/>
      <c r="P79" s="127"/>
    </row>
    <row r="80" spans="1:16" s="126" customFormat="1" ht="13.5" thickBot="1" x14ac:dyDescent="0.25">
      <c r="A80" s="178"/>
      <c r="B80" s="179"/>
      <c r="C80" s="180"/>
      <c r="D80" s="181"/>
      <c r="E80" s="182"/>
      <c r="F80" s="182"/>
      <c r="G80" s="182"/>
      <c r="H80" s="182"/>
      <c r="I80" s="182"/>
      <c r="J80" s="182"/>
      <c r="K80" s="184"/>
      <c r="L80" s="185"/>
      <c r="M80" s="186"/>
      <c r="N80" s="186"/>
      <c r="O80" s="186"/>
      <c r="P80" s="187"/>
    </row>
    <row r="81" spans="1:16" ht="14.85" customHeight="1" x14ac:dyDescent="0.2">
      <c r="A81" s="311" t="s">
        <v>63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129">
        <f>SUM(L17:L80)</f>
        <v>0</v>
      </c>
      <c r="M81" s="129">
        <f>SUM(M17:M80)</f>
        <v>0</v>
      </c>
      <c r="N81" s="129">
        <f>SUM(N17:N80)</f>
        <v>0</v>
      </c>
      <c r="O81" s="129">
        <f>SUM(O17:O80)</f>
        <v>0</v>
      </c>
      <c r="P81" s="130">
        <f>SUM(P17:P80)</f>
        <v>0</v>
      </c>
    </row>
    <row r="82" spans="1:16" ht="14.85" customHeight="1" x14ac:dyDescent="0.2">
      <c r="A82" s="78"/>
      <c r="B82" s="79"/>
      <c r="C82" s="80" t="s">
        <v>53</v>
      </c>
      <c r="D82" s="81" t="s">
        <v>266</v>
      </c>
      <c r="E82" s="82"/>
      <c r="F82" s="83"/>
      <c r="G82" s="84"/>
      <c r="H82" s="84"/>
      <c r="I82" s="85"/>
      <c r="J82" s="85"/>
      <c r="K82" s="85"/>
      <c r="L82" s="142"/>
      <c r="M82" s="86"/>
      <c r="N82" s="87" t="e">
        <f>ROUND(N81*D82,2)</f>
        <v>#VALUE!</v>
      </c>
      <c r="O82" s="87" t="e">
        <f>ROUND(O81*D82,2)</f>
        <v>#VALUE!</v>
      </c>
      <c r="P82" s="88" t="e">
        <f>O82+N82+M82</f>
        <v>#VALUE!</v>
      </c>
    </row>
    <row r="83" spans="1:16" ht="14.85" customHeight="1" thickBot="1" x14ac:dyDescent="0.25">
      <c r="A83" s="89"/>
      <c r="B83" s="90"/>
      <c r="C83" s="91" t="s">
        <v>5</v>
      </c>
      <c r="D83" s="92"/>
      <c r="E83" s="93"/>
      <c r="F83" s="94"/>
      <c r="G83" s="93"/>
      <c r="H83" s="93"/>
      <c r="I83" s="95"/>
      <c r="J83" s="95"/>
      <c r="K83" s="95"/>
      <c r="L83" s="143">
        <f t="shared" ref="L83:N83" si="1">L82+L81</f>
        <v>0</v>
      </c>
      <c r="M83" s="138">
        <f t="shared" si="1"/>
        <v>0</v>
      </c>
      <c r="N83" s="138" t="e">
        <f t="shared" si="1"/>
        <v>#VALUE!</v>
      </c>
      <c r="O83" s="138" t="e">
        <f>O82+O81</f>
        <v>#VALUE!</v>
      </c>
      <c r="P83" s="96" t="e">
        <f>SUM(P81:P82)</f>
        <v>#VALUE!</v>
      </c>
    </row>
    <row r="84" spans="1:16" s="103" customFormat="1" ht="14.85" customHeight="1" x14ac:dyDescent="0.2">
      <c r="A84" s="110"/>
      <c r="B84" s="110"/>
      <c r="C84" s="98"/>
      <c r="D84" s="99"/>
      <c r="E84" s="100"/>
      <c r="F84" s="100"/>
      <c r="G84" s="100"/>
      <c r="H84" s="100"/>
      <c r="I84" s="101"/>
      <c r="J84" s="101"/>
      <c r="K84" s="101"/>
      <c r="L84" s="102"/>
      <c r="M84" s="102"/>
      <c r="P84" s="104"/>
    </row>
    <row r="85" spans="1:16" s="107" customFormat="1" ht="16.5" customHeight="1" x14ac:dyDescent="0.2">
      <c r="A85" s="105"/>
      <c r="B85" s="302" t="s">
        <v>268</v>
      </c>
      <c r="C85" s="302"/>
      <c r="D85" s="106"/>
      <c r="F85" s="303"/>
      <c r="G85" s="303"/>
      <c r="H85" s="303"/>
      <c r="I85" s="303"/>
      <c r="J85" s="303"/>
      <c r="K85" s="303"/>
      <c r="L85" s="303"/>
      <c r="M85" s="303"/>
      <c r="N85" s="303"/>
    </row>
    <row r="86" spans="1:16" s="107" customFormat="1" ht="14.85" customHeight="1" x14ac:dyDescent="0.2">
      <c r="A86" s="105"/>
      <c r="B86" s="301" t="s">
        <v>4</v>
      </c>
      <c r="C86" s="301"/>
      <c r="D86" s="108"/>
      <c r="E86" s="108"/>
      <c r="F86" s="301"/>
      <c r="G86" s="301"/>
      <c r="H86" s="301"/>
      <c r="I86" s="301"/>
      <c r="J86" s="301"/>
      <c r="K86" s="301"/>
      <c r="L86" s="301"/>
      <c r="M86" s="301"/>
      <c r="N86" s="301"/>
    </row>
    <row r="87" spans="1:16" ht="14.85" customHeight="1" x14ac:dyDescent="0.2">
      <c r="A87" s="109"/>
      <c r="B87" s="109"/>
      <c r="C87" s="48"/>
      <c r="G87" s="103"/>
      <c r="H87" s="103"/>
      <c r="I87" s="103"/>
      <c r="J87" s="103"/>
      <c r="K87" s="103"/>
      <c r="L87" s="103"/>
      <c r="M87" s="103"/>
    </row>
    <row r="129" ht="15" customHeight="1" x14ac:dyDescent="0.2"/>
  </sheetData>
  <mergeCells count="41">
    <mergeCell ref="B86:C86"/>
    <mergeCell ref="F86:N86"/>
    <mergeCell ref="I13:I15"/>
    <mergeCell ref="J13:J15"/>
    <mergeCell ref="K13:K15"/>
    <mergeCell ref="A81:K81"/>
    <mergeCell ref="E12:E15"/>
    <mergeCell ref="A12:A15"/>
    <mergeCell ref="M13:M15"/>
    <mergeCell ref="F12:K12"/>
    <mergeCell ref="L12:P12"/>
    <mergeCell ref="B85:C85"/>
    <mergeCell ref="F85:N85"/>
    <mergeCell ref="G13:G15"/>
    <mergeCell ref="P13:P15"/>
    <mergeCell ref="O13:O15"/>
    <mergeCell ref="A1:P1"/>
    <mergeCell ref="A2:P2"/>
    <mergeCell ref="A3:P3"/>
    <mergeCell ref="B12:B15"/>
    <mergeCell ref="D9:E9"/>
    <mergeCell ref="F13:F15"/>
    <mergeCell ref="C12:C15"/>
    <mergeCell ref="A6:B6"/>
    <mergeCell ref="C6:P6"/>
    <mergeCell ref="A7:B7"/>
    <mergeCell ref="J10:K10"/>
    <mergeCell ref="M9:N9"/>
    <mergeCell ref="H13:H15"/>
    <mergeCell ref="C5:P5"/>
    <mergeCell ref="C7:P7"/>
    <mergeCell ref="A8:B8"/>
    <mergeCell ref="A11:P11"/>
    <mergeCell ref="A5:B5"/>
    <mergeCell ref="O10:P10"/>
    <mergeCell ref="D12:D15"/>
    <mergeCell ref="L13:L15"/>
    <mergeCell ref="N13:N15"/>
    <mergeCell ref="C8:P8"/>
    <mergeCell ref="F9:H9"/>
    <mergeCell ref="I9:L9"/>
  </mergeCells>
  <phoneticPr fontId="29" type="noConversion"/>
  <pageMargins left="0.70866141732283472" right="0.31496062992125984" top="1.1417322834645669" bottom="0.94488188976377963" header="0.31496062992125984" footer="0.31496062992125984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Zeros="0" topLeftCell="A37" zoomScaleNormal="100" workbookViewId="0">
      <selection activeCell="E19" sqref="E19:E57"/>
    </sheetView>
  </sheetViews>
  <sheetFormatPr defaultRowHeight="16.7" customHeight="1" outlineLevelCol="1" x14ac:dyDescent="0.2"/>
  <cols>
    <col min="1" max="1" width="7.140625" style="77" customWidth="1"/>
    <col min="2" max="2" width="9.85546875" style="77" customWidth="1"/>
    <col min="3" max="3" width="47.5703125" style="77" customWidth="1"/>
    <col min="4" max="4" width="7.28515625" style="109" customWidth="1"/>
    <col min="5" max="5" width="6.7109375" style="77" customWidth="1"/>
    <col min="6" max="6" width="6.42578125" style="77" customWidth="1"/>
    <col min="7" max="7" width="5.85546875" style="77" customWidth="1"/>
    <col min="8" max="8" width="6.28515625" style="77" customWidth="1"/>
    <col min="9" max="9" width="6.28515625" style="77" hidden="1" customWidth="1" outlineLevel="1"/>
    <col min="10" max="10" width="7.42578125" style="77" customWidth="1" collapsed="1"/>
    <col min="11" max="11" width="7.42578125" style="77" hidden="1" customWidth="1" outlineLevel="1"/>
    <col min="12" max="12" width="5.140625" style="77" customWidth="1" collapsed="1"/>
    <col min="13" max="13" width="5.140625" style="77" hidden="1" customWidth="1" outlineLevel="1"/>
    <col min="14" max="14" width="7.28515625" style="77" customWidth="1" collapsed="1"/>
    <col min="15" max="15" width="7.85546875" style="77" customWidth="1"/>
    <col min="16" max="16" width="8.5703125" style="77" bestFit="1" customWidth="1"/>
    <col min="17" max="17" width="8.5703125" style="77" customWidth="1"/>
    <col min="18" max="18" width="8.140625" style="77" customWidth="1"/>
    <col min="19" max="19" width="8.5703125" style="77" customWidth="1"/>
    <col min="20" max="20" width="9.140625" style="77" hidden="1" customWidth="1" outlineLevel="1"/>
    <col min="21" max="21" width="9.140625" style="77" collapsed="1"/>
    <col min="22" max="16384" width="9.140625" style="77"/>
  </cols>
  <sheetData>
    <row r="1" spans="1:20" s="59" customFormat="1" ht="23.25" x14ac:dyDescent="0.35">
      <c r="A1" s="315" t="s">
        <v>41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58"/>
    </row>
    <row r="2" spans="1:20" s="59" customFormat="1" ht="18" x14ac:dyDescent="0.25">
      <c r="A2" s="316" t="s">
        <v>185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60"/>
    </row>
    <row r="3" spans="1:20" s="59" customFormat="1" ht="12.75" x14ac:dyDescent="0.2">
      <c r="A3" s="269" t="s">
        <v>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61"/>
    </row>
    <row r="4" spans="1:20" s="59" customFormat="1" ht="12.75" x14ac:dyDescent="0.2">
      <c r="A4" s="50"/>
      <c r="B4" s="50"/>
      <c r="C4" s="50"/>
      <c r="D4" s="50"/>
      <c r="E4" s="50"/>
      <c r="F4" s="50"/>
      <c r="G4" s="50"/>
      <c r="H4" s="50"/>
      <c r="I4" s="154"/>
      <c r="J4" s="50"/>
      <c r="K4" s="154"/>
      <c r="L4" s="50"/>
      <c r="M4" s="154"/>
      <c r="N4" s="50"/>
      <c r="O4" s="50"/>
      <c r="P4" s="50"/>
      <c r="Q4" s="50"/>
      <c r="R4" s="50"/>
      <c r="S4" s="50"/>
      <c r="T4" s="61"/>
    </row>
    <row r="5" spans="1:20" s="59" customFormat="1" ht="16.5" customHeight="1" x14ac:dyDescent="0.3">
      <c r="A5" s="270" t="s">
        <v>9</v>
      </c>
      <c r="B5" s="270"/>
      <c r="C5" s="268" t="str">
        <f>'T1'!C5:S5</f>
        <v>VĒRGALES PAMATSKOLAS FASĀDES RENOVĀCIJA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</row>
    <row r="6" spans="1:20" s="59" customFormat="1" ht="16.5" customHeight="1" x14ac:dyDescent="0.3">
      <c r="A6" s="269"/>
      <c r="B6" s="269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20" s="59" customFormat="1" ht="16.5" customHeight="1" x14ac:dyDescent="0.3">
      <c r="A7" s="270" t="s">
        <v>10</v>
      </c>
      <c r="B7" s="270"/>
      <c r="C7" s="264" t="str">
        <f>C5</f>
        <v>VĒRGALES PAMATSKOLAS FASĀDES RENOVĀCIJA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</row>
    <row r="8" spans="1:20" s="59" customFormat="1" ht="16.5" customHeight="1" x14ac:dyDescent="0.3">
      <c r="A8" s="270" t="s">
        <v>11</v>
      </c>
      <c r="B8" s="270"/>
      <c r="C8" s="320" t="str">
        <f>'T1'!C8:S8</f>
        <v>"Pagasta valde un skola", Vērgales pagasts, Pāvilostas novads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</row>
    <row r="9" spans="1:20" s="59" customFormat="1" ht="18" x14ac:dyDescent="0.25">
      <c r="A9" s="49" t="s">
        <v>35</v>
      </c>
      <c r="B9" s="120">
        <v>2014</v>
      </c>
      <c r="C9" s="49" t="s">
        <v>36</v>
      </c>
      <c r="D9" s="331" t="str">
        <f>'T2'!D9:E9</f>
        <v>AR; BK</v>
      </c>
      <c r="E9" s="331"/>
      <c r="F9" s="270" t="s">
        <v>37</v>
      </c>
      <c r="G9" s="270"/>
      <c r="H9" s="270"/>
      <c r="I9" s="155"/>
      <c r="J9" s="269" t="s">
        <v>38</v>
      </c>
      <c r="K9" s="269"/>
      <c r="L9" s="269"/>
      <c r="M9" s="269"/>
      <c r="N9" s="269"/>
      <c r="O9" s="269"/>
      <c r="P9" s="332">
        <f>S62</f>
        <v>0</v>
      </c>
      <c r="Q9" s="332"/>
      <c r="R9" s="50"/>
      <c r="S9" s="62"/>
    </row>
    <row r="10" spans="1:20" s="59" customFormat="1" ht="12.75" x14ac:dyDescent="0.2">
      <c r="A10" s="119"/>
      <c r="B10" s="119"/>
      <c r="C10" s="119"/>
      <c r="D10" s="119"/>
      <c r="E10" s="119"/>
      <c r="F10" s="119"/>
      <c r="G10" s="119"/>
      <c r="H10" s="119"/>
      <c r="I10" s="154"/>
      <c r="J10" s="119"/>
      <c r="K10" s="154"/>
      <c r="L10" s="269" t="str">
        <f>'T1'!L10:N10</f>
        <v>Tāme sastādīta:</v>
      </c>
      <c r="M10" s="269"/>
      <c r="N10" s="269"/>
      <c r="O10" s="120" t="str">
        <f>'T1'!O10</f>
        <v>2014.</v>
      </c>
      <c r="P10" s="119" t="s">
        <v>13</v>
      </c>
      <c r="Q10" s="120">
        <f>'T1'!Q10</f>
        <v>0</v>
      </c>
      <c r="R10" s="331">
        <f>'T1'!R10:S10</f>
        <v>0</v>
      </c>
      <c r="S10" s="331"/>
    </row>
    <row r="11" spans="1:20" s="59" customFormat="1" ht="13.5" thickBot="1" x14ac:dyDescent="0.2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20" s="63" customFormat="1" ht="16.7" customHeight="1" x14ac:dyDescent="0.25">
      <c r="A12" s="321" t="s">
        <v>43</v>
      </c>
      <c r="B12" s="317" t="s">
        <v>39</v>
      </c>
      <c r="C12" s="317" t="s">
        <v>44</v>
      </c>
      <c r="D12" s="306" t="s">
        <v>45</v>
      </c>
      <c r="E12" s="306" t="s">
        <v>46</v>
      </c>
      <c r="F12" s="317" t="s">
        <v>0</v>
      </c>
      <c r="G12" s="317"/>
      <c r="H12" s="317"/>
      <c r="I12" s="317"/>
      <c r="J12" s="317"/>
      <c r="K12" s="317"/>
      <c r="L12" s="317"/>
      <c r="M12" s="317"/>
      <c r="N12" s="317"/>
      <c r="O12" s="317" t="s">
        <v>1</v>
      </c>
      <c r="P12" s="317"/>
      <c r="Q12" s="317"/>
      <c r="R12" s="317"/>
      <c r="S12" s="324"/>
    </row>
    <row r="13" spans="1:20" s="63" customFormat="1" ht="16.7" customHeight="1" x14ac:dyDescent="0.25">
      <c r="A13" s="322"/>
      <c r="B13" s="318"/>
      <c r="C13" s="318"/>
      <c r="D13" s="307"/>
      <c r="E13" s="307"/>
      <c r="F13" s="309" t="s">
        <v>47</v>
      </c>
      <c r="G13" s="309" t="s">
        <v>66</v>
      </c>
      <c r="H13" s="309" t="s">
        <v>67</v>
      </c>
      <c r="I13" s="313" t="s">
        <v>48</v>
      </c>
      <c r="J13" s="309" t="s">
        <v>68</v>
      </c>
      <c r="K13" s="313" t="s">
        <v>49</v>
      </c>
      <c r="L13" s="309" t="s">
        <v>69</v>
      </c>
      <c r="M13" s="313" t="s">
        <v>50</v>
      </c>
      <c r="N13" s="309" t="s">
        <v>70</v>
      </c>
      <c r="O13" s="309" t="s">
        <v>61</v>
      </c>
      <c r="P13" s="309" t="s">
        <v>67</v>
      </c>
      <c r="Q13" s="309" t="s">
        <v>68</v>
      </c>
      <c r="R13" s="309" t="s">
        <v>71</v>
      </c>
      <c r="S13" s="304" t="s">
        <v>70</v>
      </c>
      <c r="T13" s="325" t="s">
        <v>62</v>
      </c>
    </row>
    <row r="14" spans="1:20" s="63" customFormat="1" ht="14.25" customHeight="1" x14ac:dyDescent="0.25">
      <c r="A14" s="322"/>
      <c r="B14" s="318"/>
      <c r="C14" s="318"/>
      <c r="D14" s="307"/>
      <c r="E14" s="307"/>
      <c r="F14" s="309"/>
      <c r="G14" s="309"/>
      <c r="H14" s="309"/>
      <c r="I14" s="313"/>
      <c r="J14" s="309"/>
      <c r="K14" s="313"/>
      <c r="L14" s="309"/>
      <c r="M14" s="313"/>
      <c r="N14" s="309"/>
      <c r="O14" s="309"/>
      <c r="P14" s="309"/>
      <c r="Q14" s="309"/>
      <c r="R14" s="309"/>
      <c r="S14" s="304"/>
      <c r="T14" s="325"/>
    </row>
    <row r="15" spans="1:20" s="63" customFormat="1" ht="23.25" customHeight="1" thickBot="1" x14ac:dyDescent="0.3">
      <c r="A15" s="323"/>
      <c r="B15" s="319"/>
      <c r="C15" s="319"/>
      <c r="D15" s="308"/>
      <c r="E15" s="308"/>
      <c r="F15" s="310"/>
      <c r="G15" s="310"/>
      <c r="H15" s="310"/>
      <c r="I15" s="314"/>
      <c r="J15" s="310"/>
      <c r="K15" s="314"/>
      <c r="L15" s="310"/>
      <c r="M15" s="314"/>
      <c r="N15" s="310"/>
      <c r="O15" s="310"/>
      <c r="P15" s="310"/>
      <c r="Q15" s="310"/>
      <c r="R15" s="310"/>
      <c r="S15" s="305"/>
      <c r="T15" s="326"/>
    </row>
    <row r="16" spans="1:20" s="63" customFormat="1" ht="16.7" customHeight="1" thickBot="1" x14ac:dyDescent="0.3">
      <c r="A16" s="111" t="s">
        <v>2</v>
      </c>
      <c r="B16" s="112">
        <v>2</v>
      </c>
      <c r="C16" s="112">
        <v>3</v>
      </c>
      <c r="D16" s="113">
        <v>4</v>
      </c>
      <c r="E16" s="112">
        <v>5</v>
      </c>
      <c r="F16" s="112">
        <v>6</v>
      </c>
      <c r="G16" s="112">
        <v>7</v>
      </c>
      <c r="H16" s="112">
        <v>8</v>
      </c>
      <c r="I16" s="166"/>
      <c r="J16" s="112">
        <v>9</v>
      </c>
      <c r="K16" s="166"/>
      <c r="L16" s="112">
        <v>10</v>
      </c>
      <c r="M16" s="166"/>
      <c r="N16" s="112">
        <v>11</v>
      </c>
      <c r="O16" s="112">
        <v>12</v>
      </c>
      <c r="P16" s="112">
        <v>13</v>
      </c>
      <c r="Q16" s="112">
        <v>14</v>
      </c>
      <c r="R16" s="112">
        <v>15</v>
      </c>
      <c r="S16" s="114">
        <v>16</v>
      </c>
      <c r="T16" s="164"/>
    </row>
    <row r="17" spans="1:20" s="72" customFormat="1" ht="12.75" x14ac:dyDescent="0.2">
      <c r="A17" s="68"/>
      <c r="B17" s="69"/>
      <c r="C17" s="51"/>
      <c r="D17" s="69"/>
      <c r="E17" s="69"/>
      <c r="F17" s="69"/>
      <c r="G17" s="69"/>
      <c r="H17" s="70"/>
      <c r="I17" s="161"/>
      <c r="J17" s="70"/>
      <c r="K17" s="161"/>
      <c r="L17" s="70"/>
      <c r="M17" s="161"/>
      <c r="N17" s="70">
        <f>L17+J17+H17</f>
        <v>0</v>
      </c>
      <c r="O17" s="139">
        <f>ROUND(F17*E17,2)</f>
        <v>0</v>
      </c>
      <c r="P17" s="70">
        <f>ROUND(H17*E17,2)</f>
        <v>0</v>
      </c>
      <c r="Q17" s="70">
        <f>J17*E17</f>
        <v>0</v>
      </c>
      <c r="R17" s="70">
        <f>L17*E17</f>
        <v>0</v>
      </c>
      <c r="S17" s="71">
        <f>R17+Q17+P17</f>
        <v>0</v>
      </c>
      <c r="T17" s="165"/>
    </row>
    <row r="18" spans="1:20" s="72" customFormat="1" ht="12.75" x14ac:dyDescent="0.2">
      <c r="A18" s="170"/>
      <c r="B18" s="121"/>
      <c r="C18" s="157" t="s">
        <v>171</v>
      </c>
      <c r="D18" s="122"/>
      <c r="E18" s="124"/>
      <c r="F18" s="124"/>
      <c r="G18" s="124"/>
      <c r="H18" s="124"/>
      <c r="I18" s="162"/>
      <c r="J18" s="124"/>
      <c r="K18" s="162"/>
      <c r="L18" s="124"/>
      <c r="M18" s="162"/>
      <c r="N18" s="118">
        <f t="shared" ref="N18" si="0">L18+J18+H18</f>
        <v>0</v>
      </c>
      <c r="O18" s="140">
        <f t="shared" ref="O18" si="1">ROUND(F18*E18,2)</f>
        <v>0</v>
      </c>
      <c r="P18" s="75">
        <f t="shared" ref="P18" si="2">ROUND(H18*E18,2)</f>
        <v>0</v>
      </c>
      <c r="Q18" s="75">
        <f t="shared" ref="Q18" si="3">J18*E18</f>
        <v>0</v>
      </c>
      <c r="R18" s="75">
        <f t="shared" ref="R18" si="4">L18*E18</f>
        <v>0</v>
      </c>
      <c r="S18" s="76">
        <f t="shared" ref="S18" si="5">R18+Q18+P18</f>
        <v>0</v>
      </c>
      <c r="T18" s="165"/>
    </row>
    <row r="19" spans="1:20" s="72" customFormat="1" ht="12.75" x14ac:dyDescent="0.2">
      <c r="A19" s="171" t="s">
        <v>21</v>
      </c>
      <c r="B19" s="125"/>
      <c r="C19" s="237" t="s">
        <v>172</v>
      </c>
      <c r="D19" s="122" t="s">
        <v>90</v>
      </c>
      <c r="E19" s="124">
        <v>6</v>
      </c>
      <c r="F19" s="124"/>
      <c r="G19" s="124"/>
      <c r="H19" s="124"/>
      <c r="I19" s="163"/>
      <c r="J19" s="124"/>
      <c r="K19" s="163"/>
      <c r="L19" s="124"/>
      <c r="M19" s="163"/>
      <c r="N19" s="118"/>
      <c r="O19" s="140"/>
      <c r="P19" s="75"/>
      <c r="Q19" s="75"/>
      <c r="R19" s="75"/>
      <c r="S19" s="76"/>
      <c r="T19" s="163">
        <f t="shared" ref="T19:T21" si="6">ROUND(S19*0.702804,2)</f>
        <v>0</v>
      </c>
    </row>
    <row r="20" spans="1:20" s="72" customFormat="1" ht="12.75" x14ac:dyDescent="0.2">
      <c r="A20" s="171" t="s">
        <v>22</v>
      </c>
      <c r="B20" s="125"/>
      <c r="C20" s="237" t="s">
        <v>173</v>
      </c>
      <c r="D20" s="122" t="s">
        <v>42</v>
      </c>
      <c r="E20" s="124">
        <v>10</v>
      </c>
      <c r="F20" s="124"/>
      <c r="G20" s="124"/>
      <c r="H20" s="124"/>
      <c r="I20" s="163"/>
      <c r="J20" s="124"/>
      <c r="K20" s="163"/>
      <c r="L20" s="124"/>
      <c r="M20" s="163"/>
      <c r="N20" s="118"/>
      <c r="O20" s="140"/>
      <c r="P20" s="75"/>
      <c r="Q20" s="75"/>
      <c r="R20" s="75"/>
      <c r="S20" s="76"/>
      <c r="T20" s="163">
        <f t="shared" si="6"/>
        <v>0</v>
      </c>
    </row>
    <row r="21" spans="1:20" s="72" customFormat="1" ht="38.25" x14ac:dyDescent="0.2">
      <c r="A21" s="171" t="s">
        <v>23</v>
      </c>
      <c r="B21" s="125"/>
      <c r="C21" s="237" t="s">
        <v>175</v>
      </c>
      <c r="D21" s="122" t="s">
        <v>95</v>
      </c>
      <c r="E21" s="124">
        <v>5</v>
      </c>
      <c r="F21" s="124"/>
      <c r="G21" s="124"/>
      <c r="H21" s="124"/>
      <c r="I21" s="163"/>
      <c r="J21" s="124"/>
      <c r="K21" s="163"/>
      <c r="L21" s="124"/>
      <c r="M21" s="163"/>
      <c r="N21" s="118"/>
      <c r="O21" s="140"/>
      <c r="P21" s="75"/>
      <c r="Q21" s="75"/>
      <c r="R21" s="75"/>
      <c r="S21" s="76"/>
      <c r="T21" s="163">
        <f t="shared" si="6"/>
        <v>0</v>
      </c>
    </row>
    <row r="22" spans="1:20" s="72" customFormat="1" ht="12.75" x14ac:dyDescent="0.2">
      <c r="A22" s="171"/>
      <c r="B22" s="125"/>
      <c r="C22" s="236" t="s">
        <v>104</v>
      </c>
      <c r="D22" s="122" t="s">
        <v>90</v>
      </c>
      <c r="E22" s="124">
        <v>0.55000000000000004</v>
      </c>
      <c r="F22" s="124"/>
      <c r="G22" s="124"/>
      <c r="H22" s="124"/>
      <c r="I22" s="163"/>
      <c r="J22" s="124"/>
      <c r="K22" s="163"/>
      <c r="L22" s="124"/>
      <c r="M22" s="163"/>
      <c r="N22" s="118"/>
      <c r="O22" s="140"/>
      <c r="P22" s="75"/>
      <c r="Q22" s="75"/>
      <c r="R22" s="75"/>
      <c r="S22" s="76"/>
      <c r="T22" s="163">
        <f t="shared" ref="T22" si="7">ROUND(S22*0.702804,2)</f>
        <v>0</v>
      </c>
    </row>
    <row r="23" spans="1:20" s="72" customFormat="1" ht="12.75" x14ac:dyDescent="0.2">
      <c r="A23" s="171"/>
      <c r="B23" s="125"/>
      <c r="C23" s="236" t="s">
        <v>176</v>
      </c>
      <c r="D23" s="122" t="s">
        <v>95</v>
      </c>
      <c r="E23" s="124">
        <v>6</v>
      </c>
      <c r="F23" s="124"/>
      <c r="G23" s="124"/>
      <c r="H23" s="124"/>
      <c r="I23" s="163"/>
      <c r="J23" s="124"/>
      <c r="K23" s="163"/>
      <c r="L23" s="124"/>
      <c r="M23" s="163"/>
      <c r="N23" s="118"/>
      <c r="O23" s="140"/>
      <c r="P23" s="75"/>
      <c r="Q23" s="75"/>
      <c r="R23" s="75"/>
      <c r="S23" s="76"/>
      <c r="T23" s="163"/>
    </row>
    <row r="24" spans="1:20" s="72" customFormat="1" ht="12.75" x14ac:dyDescent="0.2">
      <c r="A24" s="171"/>
      <c r="B24" s="125"/>
      <c r="C24" s="236" t="s">
        <v>177</v>
      </c>
      <c r="D24" s="122" t="s">
        <v>90</v>
      </c>
      <c r="E24" s="124">
        <v>0.1</v>
      </c>
      <c r="F24" s="124"/>
      <c r="G24" s="124"/>
      <c r="H24" s="124"/>
      <c r="I24" s="163"/>
      <c r="J24" s="124"/>
      <c r="K24" s="163"/>
      <c r="L24" s="124"/>
      <c r="M24" s="163"/>
      <c r="N24" s="118"/>
      <c r="O24" s="140"/>
      <c r="P24" s="75"/>
      <c r="Q24" s="75"/>
      <c r="R24" s="75"/>
      <c r="S24" s="76"/>
      <c r="T24" s="163"/>
    </row>
    <row r="25" spans="1:20" s="72" customFormat="1" ht="25.5" x14ac:dyDescent="0.2">
      <c r="A25" s="171" t="s">
        <v>24</v>
      </c>
      <c r="B25" s="125"/>
      <c r="C25" s="237" t="s">
        <v>178</v>
      </c>
      <c r="D25" s="122" t="s">
        <v>90</v>
      </c>
      <c r="E25" s="124">
        <v>3.5</v>
      </c>
      <c r="F25" s="124"/>
      <c r="G25" s="124"/>
      <c r="H25" s="124"/>
      <c r="I25" s="163"/>
      <c r="J25" s="124"/>
      <c r="K25" s="163"/>
      <c r="L25" s="124"/>
      <c r="M25" s="163"/>
      <c r="N25" s="118"/>
      <c r="O25" s="140"/>
      <c r="P25" s="75"/>
      <c r="Q25" s="75"/>
      <c r="R25" s="75"/>
      <c r="S25" s="76"/>
      <c r="T25" s="163"/>
    </row>
    <row r="26" spans="1:20" s="72" customFormat="1" ht="12.75" x14ac:dyDescent="0.2">
      <c r="A26" s="171"/>
      <c r="B26" s="125"/>
      <c r="C26" s="236" t="s">
        <v>108</v>
      </c>
      <c r="D26" s="122" t="s">
        <v>42</v>
      </c>
      <c r="E26" s="124">
        <v>1400</v>
      </c>
      <c r="F26" s="124"/>
      <c r="G26" s="124"/>
      <c r="H26" s="124"/>
      <c r="I26" s="163"/>
      <c r="J26" s="124"/>
      <c r="K26" s="163"/>
      <c r="L26" s="124"/>
      <c r="M26" s="163"/>
      <c r="N26" s="118"/>
      <c r="O26" s="140"/>
      <c r="P26" s="75"/>
      <c r="Q26" s="75"/>
      <c r="R26" s="75"/>
      <c r="S26" s="76"/>
      <c r="T26" s="163"/>
    </row>
    <row r="27" spans="1:20" s="72" customFormat="1" ht="12.75" x14ac:dyDescent="0.2">
      <c r="A27" s="171"/>
      <c r="B27" s="125"/>
      <c r="C27" s="236" t="s">
        <v>109</v>
      </c>
      <c r="D27" s="122" t="s">
        <v>90</v>
      </c>
      <c r="E27" s="124">
        <v>0.8</v>
      </c>
      <c r="F27" s="124"/>
      <c r="G27" s="124"/>
      <c r="H27" s="124"/>
      <c r="I27" s="163"/>
      <c r="J27" s="124"/>
      <c r="K27" s="163"/>
      <c r="L27" s="124"/>
      <c r="M27" s="163"/>
      <c r="N27" s="118"/>
      <c r="O27" s="140"/>
      <c r="P27" s="75"/>
      <c r="Q27" s="75"/>
      <c r="R27" s="75"/>
      <c r="S27" s="76"/>
      <c r="T27" s="163"/>
    </row>
    <row r="28" spans="1:20" s="72" customFormat="1" ht="38.25" x14ac:dyDescent="0.2">
      <c r="A28" s="171" t="s">
        <v>91</v>
      </c>
      <c r="B28" s="125"/>
      <c r="C28" s="237" t="s">
        <v>179</v>
      </c>
      <c r="D28" s="122" t="s">
        <v>95</v>
      </c>
      <c r="E28" s="124">
        <v>5</v>
      </c>
      <c r="F28" s="124"/>
      <c r="G28" s="124"/>
      <c r="H28" s="124"/>
      <c r="I28" s="163"/>
      <c r="J28" s="124"/>
      <c r="K28" s="163"/>
      <c r="L28" s="124"/>
      <c r="M28" s="163"/>
      <c r="N28" s="118"/>
      <c r="O28" s="140"/>
      <c r="P28" s="75"/>
      <c r="Q28" s="75"/>
      <c r="R28" s="75"/>
      <c r="S28" s="76"/>
      <c r="T28" s="163"/>
    </row>
    <row r="29" spans="1:20" s="72" customFormat="1" ht="12.75" x14ac:dyDescent="0.2">
      <c r="A29" s="171"/>
      <c r="B29" s="125"/>
      <c r="C29" s="236" t="s">
        <v>104</v>
      </c>
      <c r="D29" s="122" t="s">
        <v>90</v>
      </c>
      <c r="E29" s="124">
        <v>0.55000000000000004</v>
      </c>
      <c r="F29" s="124"/>
      <c r="G29" s="124"/>
      <c r="H29" s="124"/>
      <c r="I29" s="163"/>
      <c r="J29" s="124"/>
      <c r="K29" s="163"/>
      <c r="L29" s="124"/>
      <c r="M29" s="163"/>
      <c r="N29" s="118"/>
      <c r="O29" s="140"/>
      <c r="P29" s="75"/>
      <c r="Q29" s="75"/>
      <c r="R29" s="75"/>
      <c r="S29" s="76"/>
      <c r="T29" s="163"/>
    </row>
    <row r="30" spans="1:20" s="72" customFormat="1" ht="12.75" x14ac:dyDescent="0.2">
      <c r="A30" s="171"/>
      <c r="B30" s="125"/>
      <c r="C30" s="236" t="s">
        <v>176</v>
      </c>
      <c r="D30" s="122" t="s">
        <v>95</v>
      </c>
      <c r="E30" s="124">
        <v>6</v>
      </c>
      <c r="F30" s="124"/>
      <c r="G30" s="124"/>
      <c r="H30" s="124"/>
      <c r="I30" s="163"/>
      <c r="J30" s="124"/>
      <c r="K30" s="163"/>
      <c r="L30" s="124"/>
      <c r="M30" s="163"/>
      <c r="N30" s="118"/>
      <c r="O30" s="140"/>
      <c r="P30" s="75"/>
      <c r="Q30" s="75"/>
      <c r="R30" s="75"/>
      <c r="S30" s="76"/>
      <c r="T30" s="163"/>
    </row>
    <row r="31" spans="1:20" s="72" customFormat="1" ht="12.75" x14ac:dyDescent="0.2">
      <c r="A31" s="171"/>
      <c r="B31" s="125"/>
      <c r="C31" s="236" t="s">
        <v>177</v>
      </c>
      <c r="D31" s="122" t="s">
        <v>90</v>
      </c>
      <c r="E31" s="124">
        <v>0.1</v>
      </c>
      <c r="F31" s="124"/>
      <c r="G31" s="124"/>
      <c r="H31" s="124"/>
      <c r="I31" s="163"/>
      <c r="J31" s="124"/>
      <c r="K31" s="163"/>
      <c r="L31" s="124"/>
      <c r="M31" s="163"/>
      <c r="N31" s="118"/>
      <c r="O31" s="140"/>
      <c r="P31" s="75"/>
      <c r="Q31" s="75"/>
      <c r="R31" s="75"/>
      <c r="S31" s="76"/>
      <c r="T31" s="163"/>
    </row>
    <row r="32" spans="1:20" s="72" customFormat="1" ht="25.5" x14ac:dyDescent="0.2">
      <c r="A32" s="171" t="s">
        <v>92</v>
      </c>
      <c r="B32" s="125"/>
      <c r="C32" s="237" t="s">
        <v>180</v>
      </c>
      <c r="D32" s="122" t="s">
        <v>95</v>
      </c>
      <c r="E32" s="124">
        <v>1.2</v>
      </c>
      <c r="F32" s="124"/>
      <c r="G32" s="124"/>
      <c r="H32" s="124"/>
      <c r="I32" s="163"/>
      <c r="J32" s="124"/>
      <c r="K32" s="163"/>
      <c r="L32" s="124"/>
      <c r="M32" s="163"/>
      <c r="N32" s="118"/>
      <c r="O32" s="140"/>
      <c r="P32" s="75"/>
      <c r="Q32" s="75"/>
      <c r="R32" s="75"/>
      <c r="S32" s="76"/>
      <c r="T32" s="163"/>
    </row>
    <row r="33" spans="1:20" s="72" customFormat="1" ht="12.75" x14ac:dyDescent="0.2">
      <c r="A33" s="171"/>
      <c r="B33" s="125"/>
      <c r="C33" s="236" t="s">
        <v>104</v>
      </c>
      <c r="D33" s="122" t="s">
        <v>90</v>
      </c>
      <c r="E33" s="124">
        <v>0.13200000000000001</v>
      </c>
      <c r="F33" s="124"/>
      <c r="G33" s="124"/>
      <c r="H33" s="124"/>
      <c r="I33" s="163"/>
      <c r="J33" s="124"/>
      <c r="K33" s="163"/>
      <c r="L33" s="124"/>
      <c r="M33" s="163"/>
      <c r="N33" s="118"/>
      <c r="O33" s="140"/>
      <c r="P33" s="75"/>
      <c r="Q33" s="75"/>
      <c r="R33" s="75"/>
      <c r="S33" s="76"/>
      <c r="T33" s="163"/>
    </row>
    <row r="34" spans="1:20" s="72" customFormat="1" ht="12.75" x14ac:dyDescent="0.2">
      <c r="A34" s="171"/>
      <c r="B34" s="125"/>
      <c r="C34" s="236" t="s">
        <v>181</v>
      </c>
      <c r="D34" s="122" t="s">
        <v>95</v>
      </c>
      <c r="E34" s="124">
        <v>1.44</v>
      </c>
      <c r="F34" s="124"/>
      <c r="G34" s="124"/>
      <c r="H34" s="124"/>
      <c r="I34" s="163"/>
      <c r="J34" s="124"/>
      <c r="K34" s="163"/>
      <c r="L34" s="124"/>
      <c r="M34" s="163"/>
      <c r="N34" s="118"/>
      <c r="O34" s="140"/>
      <c r="P34" s="75"/>
      <c r="Q34" s="75"/>
      <c r="R34" s="75"/>
      <c r="S34" s="76"/>
      <c r="T34" s="163"/>
    </row>
    <row r="35" spans="1:20" s="72" customFormat="1" ht="12.75" x14ac:dyDescent="0.2">
      <c r="A35" s="171"/>
      <c r="B35" s="125"/>
      <c r="C35" s="236" t="s">
        <v>177</v>
      </c>
      <c r="D35" s="122" t="s">
        <v>90</v>
      </c>
      <c r="E35" s="124">
        <v>0.05</v>
      </c>
      <c r="F35" s="124"/>
      <c r="G35" s="124"/>
      <c r="H35" s="124"/>
      <c r="I35" s="163"/>
      <c r="J35" s="124"/>
      <c r="K35" s="163"/>
      <c r="L35" s="124"/>
      <c r="M35" s="163"/>
      <c r="N35" s="118"/>
      <c r="O35" s="140"/>
      <c r="P35" s="75"/>
      <c r="Q35" s="75"/>
      <c r="R35" s="75"/>
      <c r="S35" s="76"/>
      <c r="T35" s="165"/>
    </row>
    <row r="36" spans="1:20" s="72" customFormat="1" ht="12.75" x14ac:dyDescent="0.2">
      <c r="A36" s="171" t="s">
        <v>93</v>
      </c>
      <c r="B36" s="125"/>
      <c r="C36" s="237" t="s">
        <v>182</v>
      </c>
      <c r="D36" s="122" t="s">
        <v>42</v>
      </c>
      <c r="E36" s="124">
        <v>10</v>
      </c>
      <c r="F36" s="124"/>
      <c r="G36" s="124"/>
      <c r="H36" s="124"/>
      <c r="I36" s="163"/>
      <c r="J36" s="124"/>
      <c r="K36" s="163"/>
      <c r="L36" s="124"/>
      <c r="M36" s="163"/>
      <c r="N36" s="118"/>
      <c r="O36" s="140"/>
      <c r="P36" s="75"/>
      <c r="Q36" s="75"/>
      <c r="R36" s="75"/>
      <c r="S36" s="76"/>
      <c r="T36" s="165"/>
    </row>
    <row r="37" spans="1:20" s="72" customFormat="1" ht="25.5" x14ac:dyDescent="0.2">
      <c r="A37" s="171"/>
      <c r="B37" s="125"/>
      <c r="C37" s="236" t="s">
        <v>183</v>
      </c>
      <c r="D37" s="122" t="s">
        <v>42</v>
      </c>
      <c r="E37" s="124">
        <v>10</v>
      </c>
      <c r="F37" s="124"/>
      <c r="G37" s="124"/>
      <c r="H37" s="124"/>
      <c r="I37" s="163"/>
      <c r="J37" s="124"/>
      <c r="K37" s="163"/>
      <c r="L37" s="124"/>
      <c r="M37" s="163"/>
      <c r="N37" s="118"/>
      <c r="O37" s="140"/>
      <c r="P37" s="75"/>
      <c r="Q37" s="75"/>
      <c r="R37" s="75"/>
      <c r="S37" s="76"/>
      <c r="T37" s="163"/>
    </row>
    <row r="38" spans="1:20" s="72" customFormat="1" ht="12.75" x14ac:dyDescent="0.2">
      <c r="A38" s="171"/>
      <c r="B38" s="125"/>
      <c r="C38" s="236" t="s">
        <v>110</v>
      </c>
      <c r="D38" s="122" t="s">
        <v>101</v>
      </c>
      <c r="E38" s="124">
        <v>1</v>
      </c>
      <c r="F38" s="124"/>
      <c r="G38" s="124"/>
      <c r="H38" s="124"/>
      <c r="I38" s="163"/>
      <c r="J38" s="124"/>
      <c r="K38" s="163"/>
      <c r="L38" s="124"/>
      <c r="M38" s="163"/>
      <c r="N38" s="118"/>
      <c r="O38" s="140"/>
      <c r="P38" s="75"/>
      <c r="Q38" s="75"/>
      <c r="R38" s="75"/>
      <c r="S38" s="76"/>
      <c r="T38" s="163"/>
    </row>
    <row r="39" spans="1:20" s="72" customFormat="1" ht="25.5" x14ac:dyDescent="0.2">
      <c r="A39" s="171" t="s">
        <v>94</v>
      </c>
      <c r="B39" s="125"/>
      <c r="C39" s="237" t="s">
        <v>184</v>
      </c>
      <c r="D39" s="122" t="s">
        <v>90</v>
      </c>
      <c r="E39" s="124">
        <v>2.5</v>
      </c>
      <c r="F39" s="124"/>
      <c r="G39" s="124"/>
      <c r="H39" s="124"/>
      <c r="I39" s="163"/>
      <c r="J39" s="124"/>
      <c r="K39" s="163"/>
      <c r="L39" s="124"/>
      <c r="M39" s="163"/>
      <c r="N39" s="118"/>
      <c r="O39" s="140"/>
      <c r="P39" s="75"/>
      <c r="Q39" s="75"/>
      <c r="R39" s="75"/>
      <c r="S39" s="76"/>
      <c r="T39" s="163"/>
    </row>
    <row r="40" spans="1:20" s="72" customFormat="1" ht="12.75" x14ac:dyDescent="0.2">
      <c r="A40" s="171"/>
      <c r="B40" s="125"/>
      <c r="C40" s="236" t="s">
        <v>108</v>
      </c>
      <c r="D40" s="122" t="s">
        <v>42</v>
      </c>
      <c r="E40" s="124">
        <v>1000</v>
      </c>
      <c r="F40" s="124"/>
      <c r="G40" s="124"/>
      <c r="H40" s="124"/>
      <c r="I40" s="163"/>
      <c r="J40" s="124"/>
      <c r="K40" s="163"/>
      <c r="L40" s="124"/>
      <c r="M40" s="163"/>
      <c r="N40" s="118"/>
      <c r="O40" s="140"/>
      <c r="P40" s="75"/>
      <c r="Q40" s="75"/>
      <c r="R40" s="75"/>
      <c r="S40" s="76"/>
      <c r="T40" s="163"/>
    </row>
    <row r="41" spans="1:20" s="72" customFormat="1" ht="12.75" x14ac:dyDescent="0.2">
      <c r="A41" s="171"/>
      <c r="B41" s="125"/>
      <c r="C41" s="236" t="s">
        <v>109</v>
      </c>
      <c r="D41" s="122" t="s">
        <v>90</v>
      </c>
      <c r="E41" s="124">
        <v>0.6</v>
      </c>
      <c r="F41" s="124"/>
      <c r="G41" s="124"/>
      <c r="H41" s="124"/>
      <c r="I41" s="163"/>
      <c r="J41" s="124"/>
      <c r="K41" s="163"/>
      <c r="L41" s="124"/>
      <c r="M41" s="163"/>
      <c r="N41" s="118"/>
      <c r="O41" s="140"/>
      <c r="P41" s="75"/>
      <c r="Q41" s="75"/>
      <c r="R41" s="75"/>
      <c r="S41" s="76"/>
      <c r="T41" s="163"/>
    </row>
    <row r="42" spans="1:20" s="72" customFormat="1" ht="12.75" x14ac:dyDescent="0.2">
      <c r="A42" s="171"/>
      <c r="B42" s="125"/>
      <c r="C42" s="236"/>
      <c r="D42" s="122"/>
      <c r="E42" s="124"/>
      <c r="F42" s="124"/>
      <c r="G42" s="124"/>
      <c r="H42" s="124"/>
      <c r="I42" s="163"/>
      <c r="J42" s="124"/>
      <c r="K42" s="163"/>
      <c r="L42" s="124"/>
      <c r="M42" s="163"/>
      <c r="N42" s="118"/>
      <c r="O42" s="140"/>
      <c r="P42" s="75"/>
      <c r="Q42" s="75"/>
      <c r="R42" s="75"/>
      <c r="S42" s="76"/>
      <c r="T42" s="163"/>
    </row>
    <row r="43" spans="1:20" s="72" customFormat="1" ht="12.75" x14ac:dyDescent="0.2">
      <c r="A43" s="170"/>
      <c r="B43" s="121"/>
      <c r="C43" s="157" t="s">
        <v>193</v>
      </c>
      <c r="D43" s="122"/>
      <c r="E43" s="124"/>
      <c r="F43" s="124"/>
      <c r="G43" s="124"/>
      <c r="H43" s="124"/>
      <c r="I43" s="162"/>
      <c r="J43" s="124"/>
      <c r="K43" s="162"/>
      <c r="L43" s="124"/>
      <c r="M43" s="162"/>
      <c r="N43" s="118"/>
      <c r="O43" s="140"/>
      <c r="P43" s="75"/>
      <c r="Q43" s="75"/>
      <c r="R43" s="75"/>
      <c r="S43" s="76"/>
      <c r="T43" s="165"/>
    </row>
    <row r="44" spans="1:20" s="72" customFormat="1" ht="12.75" x14ac:dyDescent="0.2">
      <c r="A44" s="171" t="s">
        <v>21</v>
      </c>
      <c r="B44" s="125"/>
      <c r="C44" s="236" t="s">
        <v>189</v>
      </c>
      <c r="D44" s="122" t="s">
        <v>95</v>
      </c>
      <c r="E44" s="124">
        <v>17.3</v>
      </c>
      <c r="F44" s="124"/>
      <c r="G44" s="124"/>
      <c r="H44" s="124"/>
      <c r="I44" s="163"/>
      <c r="J44" s="124"/>
      <c r="K44" s="163"/>
      <c r="L44" s="124"/>
      <c r="M44" s="163"/>
      <c r="N44" s="118"/>
      <c r="O44" s="140"/>
      <c r="P44" s="75"/>
      <c r="Q44" s="75"/>
      <c r="R44" s="75"/>
      <c r="S44" s="76"/>
      <c r="T44" s="163"/>
    </row>
    <row r="45" spans="1:20" s="72" customFormat="1" ht="25.5" x14ac:dyDescent="0.2">
      <c r="A45" s="171" t="s">
        <v>22</v>
      </c>
      <c r="B45" s="125"/>
      <c r="C45" s="236" t="s">
        <v>190</v>
      </c>
      <c r="D45" s="122" t="s">
        <v>95</v>
      </c>
      <c r="E45" s="124">
        <v>17.3</v>
      </c>
      <c r="F45" s="124"/>
      <c r="G45" s="124"/>
      <c r="H45" s="124"/>
      <c r="I45" s="163"/>
      <c r="J45" s="124"/>
      <c r="K45" s="163"/>
      <c r="L45" s="124"/>
      <c r="M45" s="163"/>
      <c r="N45" s="118"/>
      <c r="O45" s="140"/>
      <c r="P45" s="75"/>
      <c r="Q45" s="75"/>
      <c r="R45" s="75"/>
      <c r="S45" s="76"/>
      <c r="T45" s="163"/>
    </row>
    <row r="46" spans="1:20" s="72" customFormat="1" ht="12.75" x14ac:dyDescent="0.2">
      <c r="A46" s="171"/>
      <c r="B46" s="125"/>
      <c r="C46" s="236" t="s">
        <v>105</v>
      </c>
      <c r="D46" s="122" t="s">
        <v>106</v>
      </c>
      <c r="E46" s="124">
        <v>4.3250000000000002</v>
      </c>
      <c r="F46" s="124"/>
      <c r="G46" s="124"/>
      <c r="H46" s="124"/>
      <c r="I46" s="163"/>
      <c r="J46" s="124"/>
      <c r="K46" s="163"/>
      <c r="L46" s="124"/>
      <c r="M46" s="163"/>
      <c r="N46" s="118"/>
      <c r="O46" s="140"/>
      <c r="P46" s="75"/>
      <c r="Q46" s="75"/>
      <c r="R46" s="75"/>
      <c r="S46" s="76"/>
      <c r="T46" s="163"/>
    </row>
    <row r="47" spans="1:20" s="72" customFormat="1" ht="12.75" x14ac:dyDescent="0.2">
      <c r="A47" s="171"/>
      <c r="B47" s="125"/>
      <c r="C47" s="236" t="s">
        <v>191</v>
      </c>
      <c r="D47" s="122" t="s">
        <v>102</v>
      </c>
      <c r="E47" s="124">
        <v>70</v>
      </c>
      <c r="F47" s="124"/>
      <c r="G47" s="124"/>
      <c r="H47" s="124"/>
      <c r="I47" s="163"/>
      <c r="J47" s="124"/>
      <c r="K47" s="163"/>
      <c r="L47" s="124"/>
      <c r="M47" s="163"/>
      <c r="N47" s="118"/>
      <c r="O47" s="140"/>
      <c r="P47" s="75"/>
      <c r="Q47" s="75"/>
      <c r="R47" s="75"/>
      <c r="S47" s="76"/>
      <c r="T47" s="163"/>
    </row>
    <row r="48" spans="1:20" s="72" customFormat="1" ht="25.5" x14ac:dyDescent="0.2">
      <c r="A48" s="171" t="s">
        <v>23</v>
      </c>
      <c r="B48" s="125"/>
      <c r="C48" s="236" t="s">
        <v>192</v>
      </c>
      <c r="D48" s="122" t="s">
        <v>95</v>
      </c>
      <c r="E48" s="124">
        <v>17.3</v>
      </c>
      <c r="F48" s="124"/>
      <c r="G48" s="124"/>
      <c r="H48" s="124"/>
      <c r="I48" s="163"/>
      <c r="J48" s="124"/>
      <c r="K48" s="163"/>
      <c r="L48" s="124"/>
      <c r="M48" s="163"/>
      <c r="N48" s="118"/>
      <c r="O48" s="140"/>
      <c r="P48" s="75"/>
      <c r="Q48" s="75"/>
      <c r="R48" s="75"/>
      <c r="S48" s="76"/>
      <c r="T48" s="163"/>
    </row>
    <row r="49" spans="1:20" s="72" customFormat="1" ht="12.75" x14ac:dyDescent="0.2">
      <c r="A49" s="171"/>
      <c r="B49" s="125"/>
      <c r="C49" s="236"/>
      <c r="D49" s="122"/>
      <c r="E49" s="124"/>
      <c r="F49" s="124"/>
      <c r="G49" s="124"/>
      <c r="H49" s="124"/>
      <c r="I49" s="163"/>
      <c r="J49" s="124"/>
      <c r="K49" s="163"/>
      <c r="L49" s="124"/>
      <c r="M49" s="163"/>
      <c r="N49" s="118"/>
      <c r="O49" s="140"/>
      <c r="P49" s="75"/>
      <c r="Q49" s="75"/>
      <c r="R49" s="75"/>
      <c r="S49" s="76"/>
      <c r="T49" s="163"/>
    </row>
    <row r="50" spans="1:20" s="72" customFormat="1" ht="25.5" x14ac:dyDescent="0.2">
      <c r="A50" s="170"/>
      <c r="B50" s="121"/>
      <c r="C50" s="157" t="s">
        <v>204</v>
      </c>
      <c r="D50" s="122"/>
      <c r="E50" s="124"/>
      <c r="F50" s="124"/>
      <c r="G50" s="124"/>
      <c r="H50" s="124"/>
      <c r="I50" s="162"/>
      <c r="J50" s="124"/>
      <c r="K50" s="162"/>
      <c r="L50" s="124"/>
      <c r="M50" s="162"/>
      <c r="N50" s="118"/>
      <c r="O50" s="140"/>
      <c r="P50" s="75"/>
      <c r="Q50" s="75"/>
      <c r="R50" s="75"/>
      <c r="S50" s="76"/>
      <c r="T50" s="165"/>
    </row>
    <row r="51" spans="1:20" s="72" customFormat="1" ht="12.75" x14ac:dyDescent="0.2">
      <c r="A51" s="171" t="s">
        <v>21</v>
      </c>
      <c r="B51" s="125"/>
      <c r="C51" s="236" t="s">
        <v>205</v>
      </c>
      <c r="D51" s="122" t="s">
        <v>95</v>
      </c>
      <c r="E51" s="124">
        <v>57.4</v>
      </c>
      <c r="F51" s="124"/>
      <c r="G51" s="124"/>
      <c r="H51" s="124"/>
      <c r="I51" s="163"/>
      <c r="J51" s="124"/>
      <c r="K51" s="163"/>
      <c r="L51" s="124"/>
      <c r="M51" s="163"/>
      <c r="N51" s="118"/>
      <c r="O51" s="140"/>
      <c r="P51" s="75"/>
      <c r="Q51" s="75"/>
      <c r="R51" s="75"/>
      <c r="S51" s="76"/>
      <c r="T51" s="163"/>
    </row>
    <row r="52" spans="1:20" s="72" customFormat="1" ht="12.75" x14ac:dyDescent="0.2">
      <c r="A52" s="171" t="s">
        <v>22</v>
      </c>
      <c r="B52" s="125"/>
      <c r="C52" s="236" t="s">
        <v>206</v>
      </c>
      <c r="D52" s="122" t="s">
        <v>95</v>
      </c>
      <c r="E52" s="124">
        <v>57.4</v>
      </c>
      <c r="F52" s="124"/>
      <c r="G52" s="124"/>
      <c r="H52" s="124"/>
      <c r="I52" s="163"/>
      <c r="J52" s="124"/>
      <c r="K52" s="163"/>
      <c r="L52" s="124"/>
      <c r="M52" s="163"/>
      <c r="N52" s="118"/>
      <c r="O52" s="140"/>
      <c r="P52" s="75"/>
      <c r="Q52" s="75"/>
      <c r="R52" s="75"/>
      <c r="S52" s="76"/>
      <c r="T52" s="163"/>
    </row>
    <row r="53" spans="1:20" s="72" customFormat="1" ht="12.75" x14ac:dyDescent="0.2">
      <c r="A53" s="171"/>
      <c r="B53" s="125"/>
      <c r="C53" s="236" t="s">
        <v>105</v>
      </c>
      <c r="D53" s="122" t="s">
        <v>106</v>
      </c>
      <c r="E53" s="124">
        <v>14.35</v>
      </c>
      <c r="F53" s="124"/>
      <c r="G53" s="124"/>
      <c r="H53" s="124"/>
      <c r="I53" s="163"/>
      <c r="J53" s="124"/>
      <c r="K53" s="163"/>
      <c r="L53" s="124"/>
      <c r="M53" s="163"/>
      <c r="N53" s="118"/>
      <c r="O53" s="140"/>
      <c r="P53" s="75"/>
      <c r="Q53" s="75"/>
      <c r="R53" s="75"/>
      <c r="S53" s="76"/>
      <c r="T53" s="163"/>
    </row>
    <row r="54" spans="1:20" s="72" customFormat="1" ht="12.75" x14ac:dyDescent="0.2">
      <c r="A54" s="171"/>
      <c r="B54" s="125"/>
      <c r="C54" s="236" t="s">
        <v>207</v>
      </c>
      <c r="D54" s="122" t="s">
        <v>42</v>
      </c>
      <c r="E54" s="124">
        <v>23</v>
      </c>
      <c r="F54" s="124"/>
      <c r="G54" s="124"/>
      <c r="H54" s="124"/>
      <c r="I54" s="163"/>
      <c r="J54" s="124"/>
      <c r="K54" s="163"/>
      <c r="L54" s="124"/>
      <c r="M54" s="163"/>
      <c r="N54" s="118"/>
      <c r="O54" s="140"/>
      <c r="P54" s="75"/>
      <c r="Q54" s="75"/>
      <c r="R54" s="75"/>
      <c r="S54" s="76"/>
      <c r="T54" s="163"/>
    </row>
    <row r="55" spans="1:20" s="72" customFormat="1" ht="12.75" x14ac:dyDescent="0.2">
      <c r="A55" s="171" t="s">
        <v>23</v>
      </c>
      <c r="B55" s="125"/>
      <c r="C55" s="236" t="s">
        <v>208</v>
      </c>
      <c r="D55" s="122" t="s">
        <v>95</v>
      </c>
      <c r="E55" s="124">
        <v>57.4</v>
      </c>
      <c r="F55" s="124"/>
      <c r="G55" s="124"/>
      <c r="H55" s="124"/>
      <c r="I55" s="163"/>
      <c r="J55" s="124"/>
      <c r="K55" s="163"/>
      <c r="L55" s="124"/>
      <c r="M55" s="163"/>
      <c r="N55" s="118"/>
      <c r="O55" s="140"/>
      <c r="P55" s="75"/>
      <c r="Q55" s="75"/>
      <c r="R55" s="75"/>
      <c r="S55" s="76"/>
      <c r="T55" s="163"/>
    </row>
    <row r="56" spans="1:20" s="72" customFormat="1" ht="25.5" x14ac:dyDescent="0.2">
      <c r="A56" s="171" t="s">
        <v>24</v>
      </c>
      <c r="B56" s="125"/>
      <c r="C56" s="236" t="s">
        <v>209</v>
      </c>
      <c r="D56" s="122" t="s">
        <v>95</v>
      </c>
      <c r="E56" s="124">
        <v>17</v>
      </c>
      <c r="F56" s="247"/>
      <c r="G56" s="247"/>
      <c r="H56" s="124"/>
      <c r="I56" s="247"/>
      <c r="J56" s="247"/>
      <c r="K56" s="163"/>
      <c r="L56" s="124"/>
      <c r="M56" s="163"/>
      <c r="N56" s="118"/>
      <c r="O56" s="140"/>
      <c r="P56" s="75"/>
      <c r="Q56" s="75"/>
      <c r="R56" s="75"/>
      <c r="S56" s="76"/>
      <c r="T56" s="163"/>
    </row>
    <row r="57" spans="1:20" s="72" customFormat="1" ht="12.75" x14ac:dyDescent="0.2">
      <c r="A57" s="171" t="s">
        <v>91</v>
      </c>
      <c r="B57" s="125"/>
      <c r="C57" s="236" t="s">
        <v>210</v>
      </c>
      <c r="D57" s="122" t="s">
        <v>95</v>
      </c>
      <c r="E57" s="124">
        <v>17</v>
      </c>
      <c r="F57" s="247"/>
      <c r="G57" s="247"/>
      <c r="H57" s="124"/>
      <c r="I57" s="247"/>
      <c r="J57" s="247"/>
      <c r="K57" s="163"/>
      <c r="L57" s="124"/>
      <c r="M57" s="163"/>
      <c r="N57" s="118"/>
      <c r="O57" s="140"/>
      <c r="P57" s="75"/>
      <c r="Q57" s="75"/>
      <c r="R57" s="75"/>
      <c r="S57" s="76"/>
      <c r="T57" s="163"/>
    </row>
    <row r="58" spans="1:20" s="72" customFormat="1" ht="12.75" x14ac:dyDescent="0.2">
      <c r="A58" s="171"/>
      <c r="B58" s="125"/>
      <c r="C58" s="236"/>
      <c r="D58" s="122"/>
      <c r="E58" s="124"/>
      <c r="F58" s="124"/>
      <c r="G58" s="124"/>
      <c r="H58" s="124">
        <f t="shared" ref="H58" si="8">ROUND(G58*F58,2)</f>
        <v>0</v>
      </c>
      <c r="I58" s="163">
        <f t="shared" ref="I58" si="9">ROUND(H58*0.702804,2)</f>
        <v>0</v>
      </c>
      <c r="J58" s="124"/>
      <c r="K58" s="163"/>
      <c r="L58" s="124"/>
      <c r="M58" s="163">
        <f t="shared" ref="M58" si="10">ROUND(L58*0.702804,2)</f>
        <v>0</v>
      </c>
      <c r="N58" s="118">
        <f t="shared" ref="N58" si="11">L58+J58+H58</f>
        <v>0</v>
      </c>
      <c r="O58" s="140">
        <f t="shared" ref="O58" si="12">ROUND(F58*E58,2)</f>
        <v>0</v>
      </c>
      <c r="P58" s="75">
        <f t="shared" ref="P58" si="13">ROUND(H58*E58,2)</f>
        <v>0</v>
      </c>
      <c r="Q58" s="75">
        <f t="shared" ref="Q58" si="14">J58*E58</f>
        <v>0</v>
      </c>
      <c r="R58" s="75">
        <f t="shared" ref="R58" si="15">L58*E58</f>
        <v>0</v>
      </c>
      <c r="S58" s="76">
        <f t="shared" ref="S58" si="16">R58+Q58+P58</f>
        <v>0</v>
      </c>
      <c r="T58" s="163"/>
    </row>
    <row r="59" spans="1:20" s="126" customFormat="1" ht="13.5" thickBot="1" x14ac:dyDescent="0.25">
      <c r="A59" s="133"/>
      <c r="B59" s="134"/>
      <c r="C59" s="137"/>
      <c r="D59" s="134"/>
      <c r="E59" s="188"/>
      <c r="F59" s="134"/>
      <c r="G59" s="134"/>
      <c r="H59" s="135"/>
      <c r="I59" s="135"/>
      <c r="J59" s="135"/>
      <c r="K59" s="135"/>
      <c r="L59" s="135"/>
      <c r="M59" s="135"/>
      <c r="N59" s="135"/>
      <c r="O59" s="144"/>
      <c r="P59" s="135"/>
      <c r="Q59" s="135"/>
      <c r="R59" s="135"/>
      <c r="S59" s="136"/>
      <c r="T59" s="163">
        <f t="shared" ref="T59:T62" si="17">ROUND(S59*0.702804,2)</f>
        <v>0</v>
      </c>
    </row>
    <row r="60" spans="1:20" ht="14.85" customHeight="1" x14ac:dyDescent="0.2">
      <c r="A60" s="311" t="s">
        <v>84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129">
        <f>SUM(O17:O59)</f>
        <v>0</v>
      </c>
      <c r="P60" s="129">
        <f>SUM(P17:P59)</f>
        <v>0</v>
      </c>
      <c r="Q60" s="129">
        <f>SUM(Q17:Q59)</f>
        <v>0</v>
      </c>
      <c r="R60" s="129">
        <f>SUM(R17:R59)</f>
        <v>0</v>
      </c>
      <c r="S60" s="130">
        <f>SUM(S17:S59)</f>
        <v>0</v>
      </c>
      <c r="T60" s="163">
        <f t="shared" si="17"/>
        <v>0</v>
      </c>
    </row>
    <row r="61" spans="1:20" ht="14.85" customHeight="1" x14ac:dyDescent="0.2">
      <c r="A61" s="78"/>
      <c r="B61" s="79"/>
      <c r="C61" s="80" t="s">
        <v>53</v>
      </c>
      <c r="D61" s="81" t="s">
        <v>266</v>
      </c>
      <c r="E61" s="82"/>
      <c r="F61" s="83"/>
      <c r="G61" s="84"/>
      <c r="H61" s="84"/>
      <c r="I61" s="84"/>
      <c r="J61" s="85"/>
      <c r="K61" s="85"/>
      <c r="L61" s="85"/>
      <c r="M61" s="85"/>
      <c r="N61" s="85"/>
      <c r="O61" s="142"/>
      <c r="P61" s="86"/>
      <c r="Q61" s="87"/>
      <c r="R61" s="87"/>
      <c r="S61" s="88"/>
    </row>
    <row r="62" spans="1:20" ht="14.85" customHeight="1" thickBot="1" x14ac:dyDescent="0.25">
      <c r="A62" s="89"/>
      <c r="B62" s="90"/>
      <c r="C62" s="91" t="s">
        <v>5</v>
      </c>
      <c r="D62" s="92"/>
      <c r="E62" s="93"/>
      <c r="F62" s="94"/>
      <c r="G62" s="93"/>
      <c r="H62" s="93"/>
      <c r="I62" s="93"/>
      <c r="J62" s="95"/>
      <c r="K62" s="95"/>
      <c r="L62" s="95"/>
      <c r="M62" s="95"/>
      <c r="N62" s="95"/>
      <c r="O62" s="143">
        <f t="shared" ref="O62:P62" si="18">O61+O60</f>
        <v>0</v>
      </c>
      <c r="P62" s="138">
        <f t="shared" si="18"/>
        <v>0</v>
      </c>
      <c r="Q62" s="138"/>
      <c r="R62" s="138"/>
      <c r="S62" s="96"/>
      <c r="T62" s="163">
        <f t="shared" si="17"/>
        <v>0</v>
      </c>
    </row>
    <row r="63" spans="1:20" s="103" customFormat="1" ht="14.85" customHeight="1" x14ac:dyDescent="0.2">
      <c r="A63" s="110"/>
      <c r="B63" s="110"/>
      <c r="C63" s="98"/>
      <c r="D63" s="99"/>
      <c r="E63" s="100"/>
      <c r="F63" s="100"/>
      <c r="G63" s="100"/>
      <c r="H63" s="100"/>
      <c r="I63" s="100"/>
      <c r="J63" s="101"/>
      <c r="K63" s="101"/>
      <c r="L63" s="101"/>
      <c r="M63" s="101"/>
      <c r="N63" s="101"/>
      <c r="O63" s="102"/>
      <c r="P63" s="102"/>
      <c r="S63" s="104"/>
    </row>
    <row r="64" spans="1:20" s="103" customFormat="1" ht="14.85" customHeight="1" x14ac:dyDescent="0.2">
      <c r="A64" s="97"/>
      <c r="B64" s="97"/>
      <c r="C64" s="98"/>
      <c r="D64" s="99"/>
      <c r="E64" s="100"/>
      <c r="F64" s="100"/>
      <c r="G64" s="100"/>
      <c r="H64" s="100"/>
      <c r="I64" s="100"/>
      <c r="J64" s="101"/>
      <c r="K64" s="101"/>
      <c r="L64" s="101"/>
      <c r="M64" s="101"/>
      <c r="N64" s="101"/>
      <c r="O64" s="102"/>
      <c r="P64" s="102"/>
      <c r="S64" s="104"/>
    </row>
    <row r="65" spans="1:19" s="103" customFormat="1" ht="14.85" customHeight="1" x14ac:dyDescent="0.2">
      <c r="A65" s="97"/>
      <c r="B65" s="97"/>
      <c r="C65" s="98"/>
      <c r="D65" s="99"/>
      <c r="E65" s="100"/>
      <c r="F65" s="100"/>
      <c r="G65" s="100"/>
      <c r="H65" s="100"/>
      <c r="I65" s="100"/>
      <c r="J65" s="101"/>
      <c r="K65" s="101"/>
      <c r="L65" s="101"/>
      <c r="M65" s="101"/>
      <c r="N65" s="101"/>
      <c r="O65" s="102"/>
      <c r="P65" s="102"/>
      <c r="S65" s="104"/>
    </row>
    <row r="66" spans="1:19" s="107" customFormat="1" ht="16.5" customHeight="1" x14ac:dyDescent="0.2">
      <c r="A66" s="105"/>
      <c r="B66" s="302" t="s">
        <v>269</v>
      </c>
      <c r="C66" s="302"/>
      <c r="D66" s="106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</row>
    <row r="67" spans="1:19" s="107" customFormat="1" ht="14.85" customHeight="1" x14ac:dyDescent="0.2">
      <c r="A67" s="105"/>
      <c r="B67" s="301" t="s">
        <v>4</v>
      </c>
      <c r="C67" s="301"/>
      <c r="D67" s="108"/>
      <c r="E67" s="108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</row>
    <row r="68" spans="1:19" ht="14.85" customHeight="1" x14ac:dyDescent="0.2">
      <c r="A68" s="109"/>
      <c r="B68" s="109"/>
      <c r="C68" s="48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</sheetData>
  <mergeCells count="45">
    <mergeCell ref="A1:S1"/>
    <mergeCell ref="A2:S2"/>
    <mergeCell ref="A3:S3"/>
    <mergeCell ref="A5:B5"/>
    <mergeCell ref="C5:S5"/>
    <mergeCell ref="A6:B6"/>
    <mergeCell ref="C6:S6"/>
    <mergeCell ref="A7:B7"/>
    <mergeCell ref="C7:S7"/>
    <mergeCell ref="R10:S10"/>
    <mergeCell ref="A8:B8"/>
    <mergeCell ref="C8:S8"/>
    <mergeCell ref="P9:Q9"/>
    <mergeCell ref="L10:N10"/>
    <mergeCell ref="F9:H9"/>
    <mergeCell ref="J9:O9"/>
    <mergeCell ref="D9:E9"/>
    <mergeCell ref="A11:S11"/>
    <mergeCell ref="T13:T15"/>
    <mergeCell ref="B66:C66"/>
    <mergeCell ref="F66:Q66"/>
    <mergeCell ref="A60:N60"/>
    <mergeCell ref="R13:R15"/>
    <mergeCell ref="S13:S15"/>
    <mergeCell ref="Q13:Q15"/>
    <mergeCell ref="B12:B15"/>
    <mergeCell ref="F12:N12"/>
    <mergeCell ref="H13:H15"/>
    <mergeCell ref="J13:J15"/>
    <mergeCell ref="L13:L15"/>
    <mergeCell ref="N13:N15"/>
    <mergeCell ref="O13:O15"/>
    <mergeCell ref="P13:P15"/>
    <mergeCell ref="B67:C67"/>
    <mergeCell ref="F67:Q67"/>
    <mergeCell ref="A12:A15"/>
    <mergeCell ref="C12:C15"/>
    <mergeCell ref="D12:D15"/>
    <mergeCell ref="E12:E15"/>
    <mergeCell ref="F13:F15"/>
    <mergeCell ref="G13:G15"/>
    <mergeCell ref="I13:I15"/>
    <mergeCell ref="K13:K15"/>
    <mergeCell ref="M13:M15"/>
    <mergeCell ref="O12:S12"/>
  </mergeCells>
  <phoneticPr fontId="29" type="noConversion"/>
  <pageMargins left="0.70866141732283472" right="0.31496062992125984" top="0.94488188976377963" bottom="0.15748031496062992" header="0.31496062992125984" footer="0.31496062992125984"/>
  <pageSetup paperSize="9" scale="8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Zeros="0" tabSelected="1" topLeftCell="B40" zoomScaleNormal="100" workbookViewId="0">
      <selection activeCell="O26" sqref="O26"/>
    </sheetView>
  </sheetViews>
  <sheetFormatPr defaultRowHeight="16.7" customHeight="1" outlineLevelCol="1" x14ac:dyDescent="0.2"/>
  <cols>
    <col min="1" max="1" width="7.140625" style="77" customWidth="1"/>
    <col min="2" max="2" width="9.85546875" style="77" customWidth="1"/>
    <col min="3" max="3" width="48.140625" style="77" customWidth="1"/>
    <col min="4" max="4" width="7.28515625" style="109" customWidth="1"/>
    <col min="5" max="5" width="6.7109375" style="77" customWidth="1"/>
    <col min="6" max="6" width="6.42578125" style="77" customWidth="1"/>
    <col min="7" max="7" width="5.85546875" style="77" customWidth="1"/>
    <col min="8" max="8" width="6.28515625" style="77" customWidth="1"/>
    <col min="9" max="9" width="6.28515625" style="77" hidden="1" customWidth="1" outlineLevel="1"/>
    <col min="10" max="10" width="7.42578125" style="77" customWidth="1" collapsed="1"/>
    <col min="11" max="11" width="7.42578125" style="77" hidden="1" customWidth="1" outlineLevel="1"/>
    <col min="12" max="12" width="5.140625" style="77" customWidth="1" collapsed="1"/>
    <col min="13" max="13" width="5.140625" style="77" hidden="1" customWidth="1" outlineLevel="1"/>
    <col min="14" max="14" width="7" style="77" customWidth="1" collapsed="1"/>
    <col min="15" max="15" width="7.85546875" style="77" customWidth="1"/>
    <col min="16" max="16" width="8.5703125" style="77" bestFit="1" customWidth="1"/>
    <col min="17" max="17" width="8.5703125" style="77" customWidth="1"/>
    <col min="18" max="18" width="8.140625" style="77" customWidth="1"/>
    <col min="19" max="19" width="8.5703125" style="77" customWidth="1"/>
    <col min="20" max="20" width="9.140625" style="77" hidden="1" customWidth="1" outlineLevel="1"/>
    <col min="21" max="21" width="9.140625" style="77" collapsed="1"/>
    <col min="22" max="16384" width="9.140625" style="77"/>
  </cols>
  <sheetData>
    <row r="1" spans="1:20" s="59" customFormat="1" ht="23.25" x14ac:dyDescent="0.35">
      <c r="A1" s="315" t="s">
        <v>82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58"/>
    </row>
    <row r="2" spans="1:20" s="59" customFormat="1" ht="18" x14ac:dyDescent="0.25">
      <c r="A2" s="316" t="s">
        <v>233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60"/>
    </row>
    <row r="3" spans="1:20" s="59" customFormat="1" ht="12.75" x14ac:dyDescent="0.2">
      <c r="A3" s="269" t="s">
        <v>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61"/>
    </row>
    <row r="4" spans="1:20" s="59" customFormat="1" ht="12.75" x14ac:dyDescent="0.2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61"/>
    </row>
    <row r="5" spans="1:20" s="59" customFormat="1" ht="16.5" x14ac:dyDescent="0.3">
      <c r="A5" s="270" t="s">
        <v>9</v>
      </c>
      <c r="B5" s="270"/>
      <c r="C5" s="268" t="str">
        <f>'T1'!C5:S5</f>
        <v>VĒRGALES PAMATSKOLAS FASĀDES RENOVĀCIJA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</row>
    <row r="6" spans="1:20" s="59" customFormat="1" ht="16.5" x14ac:dyDescent="0.3">
      <c r="A6" s="269"/>
      <c r="B6" s="269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20" s="59" customFormat="1" ht="16.5" x14ac:dyDescent="0.3">
      <c r="A7" s="270" t="s">
        <v>10</v>
      </c>
      <c r="B7" s="270"/>
      <c r="C7" s="264" t="str">
        <f>C5</f>
        <v>VĒRGALES PAMATSKOLAS FASĀDES RENOVĀCIJA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</row>
    <row r="8" spans="1:20" s="59" customFormat="1" ht="16.5" x14ac:dyDescent="0.3">
      <c r="A8" s="270" t="s">
        <v>11</v>
      </c>
      <c r="B8" s="270"/>
      <c r="C8" s="320" t="str">
        <f>'T1'!C8:S8</f>
        <v>"Pagasta valde un skola", Vērgales pagasts, Pāvilostas novads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</row>
    <row r="9" spans="1:20" s="59" customFormat="1" ht="18" x14ac:dyDescent="0.25">
      <c r="A9" s="175" t="s">
        <v>35</v>
      </c>
      <c r="B9" s="176">
        <v>2014</v>
      </c>
      <c r="C9" s="175" t="s">
        <v>36</v>
      </c>
      <c r="D9" s="331" t="str">
        <f>'T2'!D9:E9</f>
        <v>AR; BK</v>
      </c>
      <c r="E9" s="331"/>
      <c r="F9" s="270" t="s">
        <v>37</v>
      </c>
      <c r="G9" s="270"/>
      <c r="H9" s="270"/>
      <c r="I9" s="175"/>
      <c r="J9" s="269" t="s">
        <v>38</v>
      </c>
      <c r="K9" s="269"/>
      <c r="L9" s="269"/>
      <c r="M9" s="269"/>
      <c r="N9" s="269"/>
      <c r="O9" s="269"/>
      <c r="P9" s="332">
        <f>S73</f>
        <v>0</v>
      </c>
      <c r="Q9" s="332"/>
      <c r="R9" s="174"/>
      <c r="S9" s="62"/>
    </row>
    <row r="10" spans="1:20" s="59" customFormat="1" ht="12.75" x14ac:dyDescent="0.2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269" t="str">
        <f>'T1'!L10:N10</f>
        <v>Tāme sastādīta:</v>
      </c>
      <c r="M10" s="269"/>
      <c r="N10" s="269"/>
      <c r="O10" s="176" t="str">
        <f>'T1'!O10</f>
        <v>2014.</v>
      </c>
      <c r="P10" s="174" t="s">
        <v>13</v>
      </c>
      <c r="Q10" s="176"/>
      <c r="R10" s="331"/>
      <c r="S10" s="331"/>
    </row>
    <row r="11" spans="1:20" s="59" customFormat="1" ht="13.5" thickBot="1" x14ac:dyDescent="0.2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20" s="63" customFormat="1" ht="16.7" customHeight="1" x14ac:dyDescent="0.25">
      <c r="A12" s="321" t="s">
        <v>43</v>
      </c>
      <c r="B12" s="317" t="s">
        <v>39</v>
      </c>
      <c r="C12" s="317" t="s">
        <v>44</v>
      </c>
      <c r="D12" s="306" t="s">
        <v>45</v>
      </c>
      <c r="E12" s="306" t="s">
        <v>46</v>
      </c>
      <c r="F12" s="317" t="s">
        <v>0</v>
      </c>
      <c r="G12" s="317"/>
      <c r="H12" s="317"/>
      <c r="I12" s="317"/>
      <c r="J12" s="317"/>
      <c r="K12" s="317"/>
      <c r="L12" s="317"/>
      <c r="M12" s="317"/>
      <c r="N12" s="317"/>
      <c r="O12" s="317" t="s">
        <v>1</v>
      </c>
      <c r="P12" s="317"/>
      <c r="Q12" s="317"/>
      <c r="R12" s="317"/>
      <c r="S12" s="324"/>
    </row>
    <row r="13" spans="1:20" s="63" customFormat="1" ht="16.7" customHeight="1" x14ac:dyDescent="0.25">
      <c r="A13" s="322"/>
      <c r="B13" s="318"/>
      <c r="C13" s="318"/>
      <c r="D13" s="307"/>
      <c r="E13" s="307"/>
      <c r="F13" s="309" t="s">
        <v>47</v>
      </c>
      <c r="G13" s="309" t="s">
        <v>66</v>
      </c>
      <c r="H13" s="309" t="s">
        <v>67</v>
      </c>
      <c r="I13" s="313" t="s">
        <v>48</v>
      </c>
      <c r="J13" s="309" t="s">
        <v>68</v>
      </c>
      <c r="K13" s="313" t="s">
        <v>49</v>
      </c>
      <c r="L13" s="309" t="s">
        <v>69</v>
      </c>
      <c r="M13" s="313" t="s">
        <v>50</v>
      </c>
      <c r="N13" s="309" t="s">
        <v>70</v>
      </c>
      <c r="O13" s="309" t="s">
        <v>61</v>
      </c>
      <c r="P13" s="309" t="s">
        <v>67</v>
      </c>
      <c r="Q13" s="309" t="s">
        <v>68</v>
      </c>
      <c r="R13" s="309" t="s">
        <v>71</v>
      </c>
      <c r="S13" s="304" t="s">
        <v>70</v>
      </c>
      <c r="T13" s="325" t="s">
        <v>62</v>
      </c>
    </row>
    <row r="14" spans="1:20" s="63" customFormat="1" ht="14.25" customHeight="1" x14ac:dyDescent="0.25">
      <c r="A14" s="322"/>
      <c r="B14" s="318"/>
      <c r="C14" s="318"/>
      <c r="D14" s="307"/>
      <c r="E14" s="307"/>
      <c r="F14" s="309"/>
      <c r="G14" s="309"/>
      <c r="H14" s="309"/>
      <c r="I14" s="313"/>
      <c r="J14" s="309"/>
      <c r="K14" s="313"/>
      <c r="L14" s="309"/>
      <c r="M14" s="313"/>
      <c r="N14" s="309"/>
      <c r="O14" s="309"/>
      <c r="P14" s="309"/>
      <c r="Q14" s="309"/>
      <c r="R14" s="309"/>
      <c r="S14" s="304"/>
      <c r="T14" s="325"/>
    </row>
    <row r="15" spans="1:20" s="63" customFormat="1" ht="23.25" customHeight="1" thickBot="1" x14ac:dyDescent="0.3">
      <c r="A15" s="323"/>
      <c r="B15" s="319"/>
      <c r="C15" s="319"/>
      <c r="D15" s="308"/>
      <c r="E15" s="308"/>
      <c r="F15" s="310"/>
      <c r="G15" s="310"/>
      <c r="H15" s="310"/>
      <c r="I15" s="314"/>
      <c r="J15" s="310"/>
      <c r="K15" s="314"/>
      <c r="L15" s="310"/>
      <c r="M15" s="314"/>
      <c r="N15" s="310"/>
      <c r="O15" s="310"/>
      <c r="P15" s="310"/>
      <c r="Q15" s="310"/>
      <c r="R15" s="310"/>
      <c r="S15" s="305"/>
      <c r="T15" s="326"/>
    </row>
    <row r="16" spans="1:20" s="63" customFormat="1" ht="14.25" thickBot="1" x14ac:dyDescent="0.3">
      <c r="A16" s="111" t="s">
        <v>2</v>
      </c>
      <c r="B16" s="112">
        <v>2</v>
      </c>
      <c r="C16" s="112">
        <v>3</v>
      </c>
      <c r="D16" s="177">
        <v>4</v>
      </c>
      <c r="E16" s="112">
        <v>5</v>
      </c>
      <c r="F16" s="112">
        <v>6</v>
      </c>
      <c r="G16" s="112">
        <v>7</v>
      </c>
      <c r="H16" s="112">
        <v>8</v>
      </c>
      <c r="I16" s="166"/>
      <c r="J16" s="112">
        <v>9</v>
      </c>
      <c r="K16" s="166"/>
      <c r="L16" s="112">
        <v>10</v>
      </c>
      <c r="M16" s="166"/>
      <c r="N16" s="112">
        <v>11</v>
      </c>
      <c r="O16" s="112">
        <v>12</v>
      </c>
      <c r="P16" s="112">
        <v>13</v>
      </c>
      <c r="Q16" s="112">
        <v>14</v>
      </c>
      <c r="R16" s="112">
        <v>15</v>
      </c>
      <c r="S16" s="114">
        <v>16</v>
      </c>
      <c r="T16" s="164"/>
    </row>
    <row r="17" spans="1:20" s="72" customFormat="1" ht="12.75" x14ac:dyDescent="0.2">
      <c r="A17" s="68"/>
      <c r="B17" s="69"/>
      <c r="C17" s="51"/>
      <c r="D17" s="69"/>
      <c r="E17" s="69"/>
      <c r="F17" s="69"/>
      <c r="G17" s="69"/>
      <c r="H17" s="70"/>
      <c r="I17" s="161"/>
      <c r="J17" s="70"/>
      <c r="K17" s="161"/>
      <c r="L17" s="70"/>
      <c r="M17" s="161"/>
      <c r="N17" s="70">
        <f>L17+J17+H17</f>
        <v>0</v>
      </c>
      <c r="O17" s="139">
        <f>ROUND(F17*E17,2)</f>
        <v>0</v>
      </c>
      <c r="P17" s="70">
        <f>ROUND(H17*E17,2)</f>
        <v>0</v>
      </c>
      <c r="Q17" s="70">
        <f>J17*E17</f>
        <v>0</v>
      </c>
      <c r="R17" s="70">
        <f>L17*E17</f>
        <v>0</v>
      </c>
      <c r="S17" s="71">
        <f>R17+Q17+P17</f>
        <v>0</v>
      </c>
      <c r="T17" s="165"/>
    </row>
    <row r="18" spans="1:20" s="72" customFormat="1" ht="12.75" x14ac:dyDescent="0.2">
      <c r="A18" s="170"/>
      <c r="B18" s="121"/>
      <c r="C18" s="157" t="s">
        <v>212</v>
      </c>
      <c r="D18" s="122"/>
      <c r="E18" s="124"/>
      <c r="F18" s="124"/>
      <c r="G18" s="124"/>
      <c r="H18" s="124">
        <f t="shared" ref="H18" si="0">ROUND(G18*F18,2)</f>
        <v>0</v>
      </c>
      <c r="I18" s="162"/>
      <c r="J18" s="124"/>
      <c r="K18" s="162"/>
      <c r="L18" s="124"/>
      <c r="M18" s="162"/>
      <c r="N18" s="118">
        <f t="shared" ref="N18" si="1">L18+J18+H18</f>
        <v>0</v>
      </c>
      <c r="O18" s="140">
        <f t="shared" ref="O18" si="2">ROUND(F18*E18,2)</f>
        <v>0</v>
      </c>
      <c r="P18" s="75">
        <f t="shared" ref="P18" si="3">ROUND(H18*E18,2)</f>
        <v>0</v>
      </c>
      <c r="Q18" s="75">
        <f t="shared" ref="Q18" si="4">J18*E18</f>
        <v>0</v>
      </c>
      <c r="R18" s="75">
        <f t="shared" ref="R18" si="5">L18*E18</f>
        <v>0</v>
      </c>
      <c r="S18" s="76">
        <f t="shared" ref="S18" si="6">R18+Q18+P18</f>
        <v>0</v>
      </c>
      <c r="T18" s="165"/>
    </row>
    <row r="19" spans="1:20" s="72" customFormat="1" ht="12.75" x14ac:dyDescent="0.2">
      <c r="A19" s="167">
        <v>1</v>
      </c>
      <c r="B19" s="125"/>
      <c r="C19" s="236" t="s">
        <v>213</v>
      </c>
      <c r="D19" s="196" t="s">
        <v>113</v>
      </c>
      <c r="E19" s="124">
        <v>80</v>
      </c>
      <c r="F19" s="124"/>
      <c r="G19" s="124"/>
      <c r="H19" s="124"/>
      <c r="I19" s="163"/>
      <c r="J19" s="124"/>
      <c r="K19" s="163"/>
      <c r="L19" s="124"/>
      <c r="M19" s="163"/>
      <c r="N19" s="75"/>
      <c r="O19" s="140"/>
      <c r="P19" s="75"/>
      <c r="Q19" s="75"/>
      <c r="R19" s="75"/>
      <c r="S19" s="76"/>
      <c r="T19" s="163">
        <f t="shared" ref="T19:T21" si="7">ROUND(S19*0.702804,2)</f>
        <v>0</v>
      </c>
    </row>
    <row r="20" spans="1:20" s="72" customFormat="1" ht="25.5" x14ac:dyDescent="0.2">
      <c r="A20" s="167">
        <v>2</v>
      </c>
      <c r="B20" s="125"/>
      <c r="C20" s="236" t="s">
        <v>214</v>
      </c>
      <c r="D20" s="196" t="s">
        <v>116</v>
      </c>
      <c r="E20" s="168">
        <v>8</v>
      </c>
      <c r="F20" s="124"/>
      <c r="G20" s="124"/>
      <c r="H20" s="124"/>
      <c r="I20" s="163"/>
      <c r="J20" s="124"/>
      <c r="K20" s="163"/>
      <c r="L20" s="124"/>
      <c r="M20" s="163"/>
      <c r="N20" s="75"/>
      <c r="O20" s="140"/>
      <c r="P20" s="75"/>
      <c r="Q20" s="75"/>
      <c r="R20" s="75"/>
      <c r="S20" s="76"/>
      <c r="T20" s="163">
        <f t="shared" si="7"/>
        <v>0</v>
      </c>
    </row>
    <row r="21" spans="1:20" s="72" customFormat="1" ht="25.5" x14ac:dyDescent="0.2">
      <c r="A21" s="167">
        <v>3</v>
      </c>
      <c r="B21" s="125"/>
      <c r="C21" s="236" t="s">
        <v>215</v>
      </c>
      <c r="D21" s="196" t="s">
        <v>113</v>
      </c>
      <c r="E21" s="168">
        <v>80</v>
      </c>
      <c r="F21" s="124"/>
      <c r="G21" s="124"/>
      <c r="H21" s="124"/>
      <c r="I21" s="163"/>
      <c r="J21" s="124"/>
      <c r="K21" s="163"/>
      <c r="L21" s="124"/>
      <c r="M21" s="163"/>
      <c r="N21" s="75"/>
      <c r="O21" s="140"/>
      <c r="P21" s="75"/>
      <c r="Q21" s="75"/>
      <c r="R21" s="75"/>
      <c r="S21" s="76"/>
      <c r="T21" s="163">
        <f t="shared" si="7"/>
        <v>0</v>
      </c>
    </row>
    <row r="22" spans="1:20" s="72" customFormat="1" ht="12.75" x14ac:dyDescent="0.2">
      <c r="A22" s="167"/>
      <c r="B22" s="125"/>
      <c r="C22" s="236" t="s">
        <v>216</v>
      </c>
      <c r="D22" s="196" t="s">
        <v>113</v>
      </c>
      <c r="E22" s="168">
        <v>80</v>
      </c>
      <c r="F22" s="124"/>
      <c r="G22" s="124"/>
      <c r="H22" s="124"/>
      <c r="I22" s="163"/>
      <c r="J22" s="124"/>
      <c r="K22" s="163"/>
      <c r="L22" s="124"/>
      <c r="M22" s="163"/>
      <c r="N22" s="75"/>
      <c r="O22" s="140"/>
      <c r="P22" s="75"/>
      <c r="Q22" s="75"/>
      <c r="R22" s="75"/>
      <c r="S22" s="76"/>
      <c r="T22" s="163"/>
    </row>
    <row r="23" spans="1:20" s="72" customFormat="1" ht="12.75" x14ac:dyDescent="0.2">
      <c r="A23" s="167"/>
      <c r="B23" s="125"/>
      <c r="C23" s="236" t="s">
        <v>217</v>
      </c>
      <c r="D23" s="196" t="s">
        <v>42</v>
      </c>
      <c r="E23" s="168">
        <v>48</v>
      </c>
      <c r="F23" s="124"/>
      <c r="G23" s="124"/>
      <c r="H23" s="124"/>
      <c r="I23" s="163"/>
      <c r="J23" s="124"/>
      <c r="K23" s="163"/>
      <c r="L23" s="124"/>
      <c r="M23" s="163"/>
      <c r="N23" s="75"/>
      <c r="O23" s="140"/>
      <c r="P23" s="75"/>
      <c r="Q23" s="75"/>
      <c r="R23" s="75"/>
      <c r="S23" s="76"/>
      <c r="T23" s="163"/>
    </row>
    <row r="24" spans="1:20" s="72" customFormat="1" ht="12.75" x14ac:dyDescent="0.2">
      <c r="A24" s="167"/>
      <c r="B24" s="125"/>
      <c r="C24" s="236" t="s">
        <v>218</v>
      </c>
      <c r="D24" s="196" t="s">
        <v>42</v>
      </c>
      <c r="E24" s="168">
        <v>27</v>
      </c>
      <c r="F24" s="124"/>
      <c r="G24" s="124"/>
      <c r="H24" s="124"/>
      <c r="I24" s="163"/>
      <c r="J24" s="124"/>
      <c r="K24" s="163"/>
      <c r="L24" s="124"/>
      <c r="M24" s="163"/>
      <c r="N24" s="75"/>
      <c r="O24" s="140"/>
      <c r="P24" s="75"/>
      <c r="Q24" s="75"/>
      <c r="R24" s="75"/>
      <c r="S24" s="76"/>
      <c r="T24" s="163"/>
    </row>
    <row r="25" spans="1:20" s="72" customFormat="1" ht="12.75" x14ac:dyDescent="0.2">
      <c r="A25" s="167"/>
      <c r="B25" s="125"/>
      <c r="C25" s="236" t="s">
        <v>219</v>
      </c>
      <c r="D25" s="196" t="s">
        <v>42</v>
      </c>
      <c r="E25" s="168">
        <v>8</v>
      </c>
      <c r="F25" s="124"/>
      <c r="G25" s="124"/>
      <c r="H25" s="124"/>
      <c r="I25" s="163"/>
      <c r="J25" s="124"/>
      <c r="K25" s="163"/>
      <c r="L25" s="124"/>
      <c r="M25" s="163"/>
      <c r="N25" s="75"/>
      <c r="O25" s="140"/>
      <c r="P25" s="75"/>
      <c r="Q25" s="75"/>
      <c r="R25" s="75"/>
      <c r="S25" s="76"/>
      <c r="T25" s="163"/>
    </row>
    <row r="26" spans="1:20" s="72" customFormat="1" ht="12.75" x14ac:dyDescent="0.2">
      <c r="A26" s="167"/>
      <c r="B26" s="125"/>
      <c r="C26" s="236" t="s">
        <v>154</v>
      </c>
      <c r="D26" s="196" t="s">
        <v>42</v>
      </c>
      <c r="E26" s="168">
        <v>8</v>
      </c>
      <c r="F26" s="124"/>
      <c r="G26" s="124"/>
      <c r="H26" s="124"/>
      <c r="I26" s="163"/>
      <c r="J26" s="124"/>
      <c r="K26" s="163"/>
      <c r="L26" s="124"/>
      <c r="M26" s="163"/>
      <c r="N26" s="75"/>
      <c r="O26" s="140"/>
      <c r="P26" s="75"/>
      <c r="Q26" s="75"/>
      <c r="R26" s="75"/>
      <c r="S26" s="76"/>
      <c r="T26" s="163"/>
    </row>
    <row r="27" spans="1:20" s="72" customFormat="1" ht="12.75" x14ac:dyDescent="0.2">
      <c r="A27" s="167"/>
      <c r="B27" s="125"/>
      <c r="C27" s="236"/>
      <c r="D27" s="196"/>
      <c r="E27" s="168"/>
      <c r="F27" s="124"/>
      <c r="G27" s="124"/>
      <c r="H27" s="124"/>
      <c r="I27" s="163"/>
      <c r="J27" s="124"/>
      <c r="K27" s="163"/>
      <c r="L27" s="124"/>
      <c r="M27" s="163"/>
      <c r="N27" s="75"/>
      <c r="O27" s="140"/>
      <c r="P27" s="75"/>
      <c r="Q27" s="75"/>
      <c r="R27" s="75"/>
      <c r="S27" s="76"/>
      <c r="T27" s="163"/>
    </row>
    <row r="28" spans="1:20" s="72" customFormat="1" ht="12.75" x14ac:dyDescent="0.2">
      <c r="A28" s="170"/>
      <c r="B28" s="121"/>
      <c r="C28" s="157" t="s">
        <v>220</v>
      </c>
      <c r="D28" s="122"/>
      <c r="E28" s="124"/>
      <c r="F28" s="124"/>
      <c r="G28" s="124"/>
      <c r="H28" s="124"/>
      <c r="I28" s="162"/>
      <c r="J28" s="124"/>
      <c r="K28" s="162"/>
      <c r="L28" s="124"/>
      <c r="M28" s="162"/>
      <c r="N28" s="118"/>
      <c r="O28" s="140"/>
      <c r="P28" s="75"/>
      <c r="Q28" s="75"/>
      <c r="R28" s="75"/>
      <c r="S28" s="76"/>
      <c r="T28" s="165"/>
    </row>
    <row r="29" spans="1:20" s="72" customFormat="1" ht="25.5" x14ac:dyDescent="0.2">
      <c r="A29" s="167">
        <v>1</v>
      </c>
      <c r="B29" s="125"/>
      <c r="C29" s="236" t="s">
        <v>221</v>
      </c>
      <c r="D29" s="196" t="s">
        <v>95</v>
      </c>
      <c r="E29" s="168">
        <v>55</v>
      </c>
      <c r="F29" s="124"/>
      <c r="G29" s="124"/>
      <c r="H29" s="124"/>
      <c r="I29" s="163"/>
      <c r="J29" s="124"/>
      <c r="K29" s="163"/>
      <c r="L29" s="124"/>
      <c r="M29" s="163"/>
      <c r="N29" s="75"/>
      <c r="O29" s="140"/>
      <c r="P29" s="75"/>
      <c r="Q29" s="75"/>
      <c r="R29" s="75"/>
      <c r="S29" s="76"/>
      <c r="T29" s="163"/>
    </row>
    <row r="30" spans="1:20" s="72" customFormat="1" ht="12.75" x14ac:dyDescent="0.2">
      <c r="A30" s="167">
        <v>2</v>
      </c>
      <c r="B30" s="125"/>
      <c r="C30" s="236" t="s">
        <v>222</v>
      </c>
      <c r="D30" s="196" t="s">
        <v>90</v>
      </c>
      <c r="E30" s="168">
        <v>0.4</v>
      </c>
      <c r="F30" s="124"/>
      <c r="G30" s="124"/>
      <c r="H30" s="124"/>
      <c r="I30" s="163"/>
      <c r="J30" s="124"/>
      <c r="K30" s="163"/>
      <c r="L30" s="124"/>
      <c r="M30" s="163"/>
      <c r="N30" s="75"/>
      <c r="O30" s="140"/>
      <c r="P30" s="75"/>
      <c r="Q30" s="75"/>
      <c r="R30" s="75"/>
      <c r="S30" s="76"/>
      <c r="T30" s="163"/>
    </row>
    <row r="31" spans="1:20" s="72" customFormat="1" ht="25.5" x14ac:dyDescent="0.2">
      <c r="A31" s="167">
        <v>3</v>
      </c>
      <c r="B31" s="125"/>
      <c r="C31" s="236" t="s">
        <v>223</v>
      </c>
      <c r="D31" s="196" t="s">
        <v>113</v>
      </c>
      <c r="E31" s="168">
        <v>70</v>
      </c>
      <c r="F31" s="124"/>
      <c r="G31" s="124"/>
      <c r="H31" s="124"/>
      <c r="I31" s="163"/>
      <c r="J31" s="124"/>
      <c r="K31" s="163"/>
      <c r="L31" s="124"/>
      <c r="M31" s="163"/>
      <c r="N31" s="75"/>
      <c r="O31" s="140"/>
      <c r="P31" s="75"/>
      <c r="Q31" s="75"/>
      <c r="R31" s="75"/>
      <c r="S31" s="76"/>
      <c r="T31" s="163"/>
    </row>
    <row r="32" spans="1:20" s="72" customFormat="1" ht="38.25" x14ac:dyDescent="0.2">
      <c r="A32" s="167">
        <v>4</v>
      </c>
      <c r="B32" s="125"/>
      <c r="C32" s="236" t="s">
        <v>224</v>
      </c>
      <c r="D32" s="196" t="s">
        <v>90</v>
      </c>
      <c r="E32" s="168">
        <v>6</v>
      </c>
      <c r="F32" s="124"/>
      <c r="G32" s="124"/>
      <c r="H32" s="124"/>
      <c r="I32" s="163"/>
      <c r="J32" s="124"/>
      <c r="K32" s="163"/>
      <c r="L32" s="124"/>
      <c r="M32" s="163"/>
      <c r="N32" s="75"/>
      <c r="O32" s="140"/>
      <c r="P32" s="75"/>
      <c r="Q32" s="75"/>
      <c r="R32" s="75"/>
      <c r="S32" s="76"/>
      <c r="T32" s="163"/>
    </row>
    <row r="33" spans="1:20" s="72" customFormat="1" ht="12.75" x14ac:dyDescent="0.2">
      <c r="A33" s="167"/>
      <c r="B33" s="125"/>
      <c r="C33" s="236" t="s">
        <v>225</v>
      </c>
      <c r="D33" s="196" t="s">
        <v>90</v>
      </c>
      <c r="E33" s="168">
        <v>6.6000000000000005</v>
      </c>
      <c r="F33" s="124"/>
      <c r="G33" s="124"/>
      <c r="H33" s="124"/>
      <c r="I33" s="163"/>
      <c r="J33" s="124"/>
      <c r="K33" s="163"/>
      <c r="L33" s="124"/>
      <c r="M33" s="163"/>
      <c r="N33" s="75"/>
      <c r="O33" s="140"/>
      <c r="P33" s="75"/>
      <c r="Q33" s="75"/>
      <c r="R33" s="75"/>
      <c r="S33" s="76"/>
      <c r="T33" s="163"/>
    </row>
    <row r="34" spans="1:20" s="72" customFormat="1" ht="12.75" x14ac:dyDescent="0.2">
      <c r="A34" s="167"/>
      <c r="B34" s="125"/>
      <c r="C34" s="236" t="s">
        <v>226</v>
      </c>
      <c r="D34" s="196" t="s">
        <v>95</v>
      </c>
      <c r="E34" s="168">
        <v>63</v>
      </c>
      <c r="F34" s="124"/>
      <c r="G34" s="124"/>
      <c r="H34" s="124"/>
      <c r="I34" s="163"/>
      <c r="J34" s="124"/>
      <c r="K34" s="163"/>
      <c r="L34" s="124"/>
      <c r="M34" s="163"/>
      <c r="N34" s="75"/>
      <c r="O34" s="140"/>
      <c r="P34" s="75"/>
      <c r="Q34" s="75"/>
      <c r="R34" s="75"/>
      <c r="S34" s="76"/>
      <c r="T34" s="163"/>
    </row>
    <row r="35" spans="1:20" s="72" customFormat="1" ht="12.75" x14ac:dyDescent="0.2">
      <c r="A35" s="167"/>
      <c r="B35" s="125"/>
      <c r="C35" s="236" t="s">
        <v>177</v>
      </c>
      <c r="D35" s="196" t="s">
        <v>90</v>
      </c>
      <c r="E35" s="168">
        <v>0.85</v>
      </c>
      <c r="F35" s="124"/>
      <c r="G35" s="124"/>
      <c r="H35" s="124"/>
      <c r="I35" s="163"/>
      <c r="J35" s="124"/>
      <c r="K35" s="163"/>
      <c r="L35" s="124"/>
      <c r="M35" s="163"/>
      <c r="N35" s="75"/>
      <c r="O35" s="140"/>
      <c r="P35" s="75"/>
      <c r="Q35" s="75"/>
      <c r="R35" s="75"/>
      <c r="S35" s="76"/>
      <c r="T35" s="163"/>
    </row>
    <row r="36" spans="1:20" s="72" customFormat="1" ht="25.5" x14ac:dyDescent="0.2">
      <c r="A36" s="167">
        <v>5</v>
      </c>
      <c r="B36" s="125"/>
      <c r="C36" s="236" t="s">
        <v>227</v>
      </c>
      <c r="D36" s="196" t="s">
        <v>113</v>
      </c>
      <c r="E36" s="168">
        <v>70</v>
      </c>
      <c r="F36" s="124"/>
      <c r="G36" s="124"/>
      <c r="H36" s="124"/>
      <c r="I36" s="163"/>
      <c r="J36" s="124"/>
      <c r="K36" s="163"/>
      <c r="L36" s="124"/>
      <c r="M36" s="163"/>
      <c r="N36" s="75"/>
      <c r="O36" s="140"/>
      <c r="P36" s="75"/>
      <c r="Q36" s="75"/>
      <c r="R36" s="75"/>
      <c r="S36" s="76"/>
      <c r="T36" s="163"/>
    </row>
    <row r="37" spans="1:20" s="72" customFormat="1" ht="12.75" x14ac:dyDescent="0.2">
      <c r="A37" s="167"/>
      <c r="B37" s="125"/>
      <c r="C37" s="236" t="s">
        <v>228</v>
      </c>
      <c r="D37" s="122" t="s">
        <v>113</v>
      </c>
      <c r="E37" s="124">
        <v>77</v>
      </c>
      <c r="F37" s="124"/>
      <c r="G37" s="124"/>
      <c r="H37" s="124"/>
      <c r="I37" s="124"/>
      <c r="J37" s="124"/>
      <c r="K37" s="163"/>
      <c r="L37" s="124"/>
      <c r="M37" s="163"/>
      <c r="N37" s="75"/>
      <c r="O37" s="140"/>
      <c r="P37" s="75"/>
      <c r="Q37" s="75"/>
      <c r="R37" s="75"/>
      <c r="S37" s="76"/>
      <c r="T37" s="163"/>
    </row>
    <row r="38" spans="1:20" s="72" customFormat="1" ht="12.75" x14ac:dyDescent="0.2">
      <c r="A38" s="167"/>
      <c r="B38" s="125"/>
      <c r="C38" s="236" t="s">
        <v>114</v>
      </c>
      <c r="D38" s="122" t="s">
        <v>42</v>
      </c>
      <c r="E38" s="124">
        <v>180</v>
      </c>
      <c r="F38" s="124"/>
      <c r="G38" s="124"/>
      <c r="H38" s="124"/>
      <c r="I38" s="124"/>
      <c r="J38" s="124"/>
      <c r="K38" s="163"/>
      <c r="L38" s="124"/>
      <c r="M38" s="163"/>
      <c r="N38" s="75"/>
      <c r="O38" s="140"/>
      <c r="P38" s="75"/>
      <c r="Q38" s="75"/>
      <c r="R38" s="75"/>
      <c r="S38" s="76"/>
      <c r="T38" s="163"/>
    </row>
    <row r="39" spans="1:20" s="72" customFormat="1" ht="12.75" x14ac:dyDescent="0.2">
      <c r="A39" s="167"/>
      <c r="B39" s="125"/>
      <c r="C39" s="236" t="s">
        <v>154</v>
      </c>
      <c r="D39" s="122" t="s">
        <v>42</v>
      </c>
      <c r="E39" s="124">
        <v>4</v>
      </c>
      <c r="F39" s="124"/>
      <c r="G39" s="124"/>
      <c r="H39" s="124"/>
      <c r="I39" s="124"/>
      <c r="J39" s="124"/>
      <c r="K39" s="163"/>
      <c r="L39" s="124"/>
      <c r="M39" s="163"/>
      <c r="N39" s="75"/>
      <c r="O39" s="140"/>
      <c r="P39" s="75"/>
      <c r="Q39" s="75"/>
      <c r="R39" s="75"/>
      <c r="S39" s="76"/>
      <c r="T39" s="163"/>
    </row>
    <row r="40" spans="1:20" s="72" customFormat="1" ht="25.5" x14ac:dyDescent="0.2">
      <c r="A40" s="167">
        <v>6</v>
      </c>
      <c r="B40" s="125"/>
      <c r="C40" s="236" t="s">
        <v>229</v>
      </c>
      <c r="D40" s="196" t="s">
        <v>95</v>
      </c>
      <c r="E40" s="168">
        <v>55</v>
      </c>
      <c r="F40" s="124"/>
      <c r="G40" s="124"/>
      <c r="H40" s="124"/>
      <c r="I40" s="163"/>
      <c r="J40" s="124"/>
      <c r="K40" s="163"/>
      <c r="L40" s="124"/>
      <c r="M40" s="163"/>
      <c r="N40" s="75"/>
      <c r="O40" s="140"/>
      <c r="P40" s="75"/>
      <c r="Q40" s="75"/>
      <c r="R40" s="75"/>
      <c r="S40" s="76"/>
      <c r="T40" s="163"/>
    </row>
    <row r="41" spans="1:20" s="72" customFormat="1" ht="12.75" x14ac:dyDescent="0.2">
      <c r="A41" s="167"/>
      <c r="B41" s="125"/>
      <c r="C41" s="236" t="s">
        <v>105</v>
      </c>
      <c r="D41" s="196" t="s">
        <v>106</v>
      </c>
      <c r="E41" s="168">
        <v>11</v>
      </c>
      <c r="F41" s="124"/>
      <c r="G41" s="124"/>
      <c r="H41" s="124"/>
      <c r="I41" s="163"/>
      <c r="J41" s="124"/>
      <c r="K41" s="163"/>
      <c r="L41" s="124"/>
      <c r="M41" s="163"/>
      <c r="N41" s="75"/>
      <c r="O41" s="140"/>
      <c r="P41" s="75"/>
      <c r="Q41" s="75"/>
      <c r="R41" s="75"/>
      <c r="S41" s="76"/>
      <c r="T41" s="163"/>
    </row>
    <row r="42" spans="1:20" s="72" customFormat="1" ht="12.75" x14ac:dyDescent="0.2">
      <c r="A42" s="167"/>
      <c r="B42" s="125"/>
      <c r="C42" s="236" t="s">
        <v>230</v>
      </c>
      <c r="D42" s="196" t="s">
        <v>102</v>
      </c>
      <c r="E42" s="168">
        <v>137.5</v>
      </c>
      <c r="F42" s="124"/>
      <c r="G42" s="124"/>
      <c r="H42" s="124"/>
      <c r="I42" s="163"/>
      <c r="J42" s="124"/>
      <c r="K42" s="163"/>
      <c r="L42" s="124"/>
      <c r="M42" s="163"/>
      <c r="N42" s="75"/>
      <c r="O42" s="140"/>
      <c r="P42" s="75"/>
      <c r="Q42" s="75"/>
      <c r="R42" s="75"/>
      <c r="S42" s="76"/>
      <c r="T42" s="163"/>
    </row>
    <row r="43" spans="1:20" s="72" customFormat="1" ht="25.5" x14ac:dyDescent="0.2">
      <c r="A43" s="167">
        <v>7</v>
      </c>
      <c r="B43" s="125"/>
      <c r="C43" s="236" t="s">
        <v>231</v>
      </c>
      <c r="D43" s="196" t="s">
        <v>95</v>
      </c>
      <c r="E43" s="168">
        <v>100</v>
      </c>
      <c r="F43" s="124"/>
      <c r="G43" s="124"/>
      <c r="H43" s="124"/>
      <c r="I43" s="163"/>
      <c r="J43" s="124"/>
      <c r="K43" s="163"/>
      <c r="L43" s="124"/>
      <c r="M43" s="163"/>
      <c r="N43" s="75"/>
      <c r="O43" s="140"/>
      <c r="P43" s="75"/>
      <c r="Q43" s="75"/>
      <c r="R43" s="75"/>
      <c r="S43" s="76"/>
      <c r="T43" s="163"/>
    </row>
    <row r="44" spans="1:20" s="72" customFormat="1" ht="12.75" x14ac:dyDescent="0.2">
      <c r="A44" s="167"/>
      <c r="B44" s="125"/>
      <c r="C44" s="236" t="s">
        <v>105</v>
      </c>
      <c r="D44" s="196" t="s">
        <v>106</v>
      </c>
      <c r="E44" s="168">
        <v>20</v>
      </c>
      <c r="F44" s="124"/>
      <c r="G44" s="124"/>
      <c r="H44" s="124"/>
      <c r="I44" s="163"/>
      <c r="J44" s="124"/>
      <c r="K44" s="163"/>
      <c r="L44" s="124"/>
      <c r="M44" s="163"/>
      <c r="N44" s="75"/>
      <c r="O44" s="140"/>
      <c r="P44" s="75"/>
      <c r="Q44" s="75"/>
      <c r="R44" s="75"/>
      <c r="S44" s="76"/>
      <c r="T44" s="163"/>
    </row>
    <row r="45" spans="1:20" s="72" customFormat="1" ht="12.75" x14ac:dyDescent="0.2">
      <c r="A45" s="167"/>
      <c r="B45" s="125"/>
      <c r="C45" s="236" t="s">
        <v>232</v>
      </c>
      <c r="D45" s="196" t="s">
        <v>102</v>
      </c>
      <c r="E45" s="168">
        <v>350</v>
      </c>
      <c r="F45" s="124"/>
      <c r="G45" s="124"/>
      <c r="H45" s="124"/>
      <c r="I45" s="163"/>
      <c r="J45" s="124"/>
      <c r="K45" s="163"/>
      <c r="L45" s="124"/>
      <c r="M45" s="163"/>
      <c r="N45" s="75"/>
      <c r="O45" s="140"/>
      <c r="P45" s="75"/>
      <c r="Q45" s="75"/>
      <c r="R45" s="75"/>
      <c r="S45" s="76"/>
      <c r="T45" s="163"/>
    </row>
    <row r="46" spans="1:20" s="72" customFormat="1" ht="25.5" x14ac:dyDescent="0.2">
      <c r="A46" s="167">
        <v>8</v>
      </c>
      <c r="B46" s="125"/>
      <c r="C46" s="236" t="s">
        <v>252</v>
      </c>
      <c r="D46" s="196" t="s">
        <v>42</v>
      </c>
      <c r="E46" s="168">
        <v>2</v>
      </c>
      <c r="F46" s="124"/>
      <c r="G46" s="124"/>
      <c r="H46" s="124"/>
      <c r="I46" s="163"/>
      <c r="J46" s="124"/>
      <c r="K46" s="163"/>
      <c r="L46" s="124"/>
      <c r="M46" s="163"/>
      <c r="N46" s="75"/>
      <c r="O46" s="140"/>
      <c r="P46" s="75"/>
      <c r="Q46" s="75"/>
      <c r="R46" s="75"/>
      <c r="S46" s="76"/>
      <c r="T46" s="163"/>
    </row>
    <row r="47" spans="1:20" s="72" customFormat="1" ht="12.75" x14ac:dyDescent="0.2">
      <c r="A47" s="167"/>
      <c r="B47" s="125"/>
      <c r="C47" s="236"/>
      <c r="D47" s="196"/>
      <c r="E47" s="168"/>
      <c r="F47" s="124"/>
      <c r="G47" s="124"/>
      <c r="H47" s="124"/>
      <c r="I47" s="163"/>
      <c r="J47" s="124"/>
      <c r="K47" s="163"/>
      <c r="L47" s="124"/>
      <c r="M47" s="163"/>
      <c r="N47" s="75"/>
      <c r="O47" s="140"/>
      <c r="P47" s="75"/>
      <c r="Q47" s="75"/>
      <c r="R47" s="75"/>
      <c r="S47" s="76"/>
      <c r="T47" s="163"/>
    </row>
    <row r="48" spans="1:20" s="72" customFormat="1" ht="12.75" x14ac:dyDescent="0.2">
      <c r="A48" s="170"/>
      <c r="B48" s="121"/>
      <c r="C48" s="157" t="s">
        <v>234</v>
      </c>
      <c r="D48" s="122"/>
      <c r="E48" s="124"/>
      <c r="F48" s="124"/>
      <c r="G48" s="124"/>
      <c r="H48" s="124"/>
      <c r="I48" s="162"/>
      <c r="J48" s="124"/>
      <c r="K48" s="162"/>
      <c r="L48" s="124"/>
      <c r="M48" s="162"/>
      <c r="N48" s="118"/>
      <c r="O48" s="140"/>
      <c r="P48" s="75"/>
      <c r="Q48" s="75"/>
      <c r="R48" s="75"/>
      <c r="S48" s="76"/>
      <c r="T48" s="165"/>
    </row>
    <row r="49" spans="1:20" s="72" customFormat="1" ht="12.75" x14ac:dyDescent="0.2">
      <c r="A49" s="167"/>
      <c r="B49" s="125"/>
      <c r="C49" s="237" t="s">
        <v>235</v>
      </c>
      <c r="D49" s="196"/>
      <c r="E49" s="168"/>
      <c r="F49" s="124"/>
      <c r="G49" s="124"/>
      <c r="H49" s="124"/>
      <c r="I49" s="163"/>
      <c r="J49" s="124"/>
      <c r="K49" s="163"/>
      <c r="L49" s="124"/>
      <c r="M49" s="163"/>
      <c r="N49" s="75"/>
      <c r="O49" s="140"/>
      <c r="P49" s="75"/>
      <c r="Q49" s="75"/>
      <c r="R49" s="75"/>
      <c r="S49" s="76"/>
      <c r="T49" s="163"/>
    </row>
    <row r="50" spans="1:20" s="72" customFormat="1" ht="12.75" x14ac:dyDescent="0.2">
      <c r="A50" s="167">
        <v>1</v>
      </c>
      <c r="B50" s="238"/>
      <c r="C50" s="236" t="s">
        <v>236</v>
      </c>
      <c r="D50" s="249" t="s">
        <v>90</v>
      </c>
      <c r="E50" s="168">
        <v>14.22</v>
      </c>
      <c r="F50" s="124"/>
      <c r="G50" s="124"/>
      <c r="H50" s="124"/>
      <c r="I50" s="163"/>
      <c r="J50" s="124"/>
      <c r="K50" s="163"/>
      <c r="L50" s="124"/>
      <c r="M50" s="163"/>
      <c r="N50" s="75"/>
      <c r="O50" s="140"/>
      <c r="P50" s="75"/>
      <c r="Q50" s="75"/>
      <c r="R50" s="75"/>
      <c r="S50" s="76"/>
      <c r="T50" s="163"/>
    </row>
    <row r="51" spans="1:20" s="72" customFormat="1" ht="12.75" x14ac:dyDescent="0.2">
      <c r="A51" s="167">
        <v>2</v>
      </c>
      <c r="B51" s="238"/>
      <c r="C51" s="251" t="s">
        <v>237</v>
      </c>
      <c r="D51" s="249" t="s">
        <v>95</v>
      </c>
      <c r="E51" s="168">
        <v>25</v>
      </c>
      <c r="F51" s="124"/>
      <c r="G51" s="124"/>
      <c r="H51" s="124"/>
      <c r="I51" s="163"/>
      <c r="J51" s="124"/>
      <c r="K51" s="163"/>
      <c r="L51" s="124"/>
      <c r="M51" s="163"/>
      <c r="N51" s="75"/>
      <c r="O51" s="140"/>
      <c r="P51" s="75"/>
      <c r="Q51" s="75"/>
      <c r="R51" s="75"/>
      <c r="S51" s="76"/>
      <c r="T51" s="163"/>
    </row>
    <row r="52" spans="1:20" s="72" customFormat="1" ht="12.75" x14ac:dyDescent="0.2">
      <c r="A52" s="167"/>
      <c r="B52" s="238"/>
      <c r="C52" s="251" t="s">
        <v>238</v>
      </c>
      <c r="D52" s="249" t="s">
        <v>90</v>
      </c>
      <c r="E52" s="168">
        <v>1.7</v>
      </c>
      <c r="F52" s="124"/>
      <c r="G52" s="124"/>
      <c r="H52" s="124"/>
      <c r="I52" s="163"/>
      <c r="J52" s="124"/>
      <c r="K52" s="163"/>
      <c r="L52" s="124"/>
      <c r="M52" s="163"/>
      <c r="N52" s="75"/>
      <c r="O52" s="140"/>
      <c r="P52" s="75"/>
      <c r="Q52" s="75"/>
      <c r="R52" s="75"/>
      <c r="S52" s="76"/>
      <c r="T52" s="163"/>
    </row>
    <row r="53" spans="1:20" s="72" customFormat="1" ht="12.75" x14ac:dyDescent="0.2">
      <c r="A53" s="167"/>
      <c r="B53" s="238"/>
      <c r="C53" s="251" t="s">
        <v>112</v>
      </c>
      <c r="D53" s="249" t="s">
        <v>90</v>
      </c>
      <c r="E53" s="168">
        <v>2.1080000000000001</v>
      </c>
      <c r="F53" s="124"/>
      <c r="G53" s="124"/>
      <c r="H53" s="124"/>
      <c r="I53" s="163"/>
      <c r="J53" s="124"/>
      <c r="K53" s="163"/>
      <c r="L53" s="124"/>
      <c r="M53" s="163"/>
      <c r="N53" s="75"/>
      <c r="O53" s="140"/>
      <c r="P53" s="75"/>
      <c r="Q53" s="75"/>
      <c r="R53" s="75"/>
      <c r="S53" s="76"/>
      <c r="T53" s="163"/>
    </row>
    <row r="54" spans="1:20" s="72" customFormat="1" ht="12.75" x14ac:dyDescent="0.2">
      <c r="A54" s="167">
        <v>3</v>
      </c>
      <c r="B54" s="238"/>
      <c r="C54" s="251" t="s">
        <v>239</v>
      </c>
      <c r="D54" s="249" t="s">
        <v>113</v>
      </c>
      <c r="E54" s="168">
        <v>41</v>
      </c>
      <c r="F54" s="124"/>
      <c r="G54" s="124"/>
      <c r="H54" s="124"/>
      <c r="I54" s="163"/>
      <c r="J54" s="124"/>
      <c r="K54" s="163"/>
      <c r="L54" s="124"/>
      <c r="M54" s="163"/>
      <c r="N54" s="75"/>
      <c r="O54" s="140"/>
      <c r="P54" s="75"/>
      <c r="Q54" s="75"/>
      <c r="R54" s="75"/>
      <c r="S54" s="76"/>
      <c r="T54" s="163"/>
    </row>
    <row r="55" spans="1:20" s="72" customFormat="1" ht="12.75" x14ac:dyDescent="0.2">
      <c r="A55" s="167"/>
      <c r="B55" s="238"/>
      <c r="C55" s="251" t="s">
        <v>240</v>
      </c>
      <c r="D55" s="249" t="s">
        <v>42</v>
      </c>
      <c r="E55" s="168">
        <v>41</v>
      </c>
      <c r="F55" s="124"/>
      <c r="G55" s="124"/>
      <c r="H55" s="124"/>
      <c r="I55" s="163"/>
      <c r="J55" s="124"/>
      <c r="K55" s="163"/>
      <c r="L55" s="124"/>
      <c r="M55" s="163"/>
      <c r="N55" s="75"/>
      <c r="O55" s="140"/>
      <c r="P55" s="75"/>
      <c r="Q55" s="75"/>
      <c r="R55" s="75"/>
      <c r="S55" s="76"/>
      <c r="T55" s="163"/>
    </row>
    <row r="56" spans="1:20" s="72" customFormat="1" ht="12.75" x14ac:dyDescent="0.2">
      <c r="A56" s="167"/>
      <c r="B56" s="238"/>
      <c r="C56" s="251" t="s">
        <v>241</v>
      </c>
      <c r="D56" s="249" t="s">
        <v>90</v>
      </c>
      <c r="E56" s="168">
        <v>1.9</v>
      </c>
      <c r="F56" s="124"/>
      <c r="G56" s="124"/>
      <c r="H56" s="124"/>
      <c r="I56" s="163"/>
      <c r="J56" s="124"/>
      <c r="K56" s="163"/>
      <c r="L56" s="124"/>
      <c r="M56" s="163"/>
      <c r="N56" s="75"/>
      <c r="O56" s="140"/>
      <c r="P56" s="75"/>
      <c r="Q56" s="75"/>
      <c r="R56" s="75"/>
      <c r="S56" s="76"/>
      <c r="T56" s="163"/>
    </row>
    <row r="57" spans="1:20" s="72" customFormat="1" ht="12.75" x14ac:dyDescent="0.2">
      <c r="A57" s="167">
        <v>4</v>
      </c>
      <c r="B57" s="238"/>
      <c r="C57" s="251" t="s">
        <v>242</v>
      </c>
      <c r="D57" s="249" t="s">
        <v>90</v>
      </c>
      <c r="E57" s="168">
        <v>4.5</v>
      </c>
      <c r="F57" s="124"/>
      <c r="G57" s="124"/>
      <c r="H57" s="124"/>
      <c r="I57" s="163"/>
      <c r="J57" s="124"/>
      <c r="K57" s="163"/>
      <c r="L57" s="124"/>
      <c r="M57" s="163"/>
      <c r="N57" s="75"/>
      <c r="O57" s="140"/>
      <c r="P57" s="75"/>
      <c r="Q57" s="75"/>
      <c r="R57" s="75"/>
      <c r="S57" s="76"/>
      <c r="T57" s="163"/>
    </row>
    <row r="58" spans="1:20" s="72" customFormat="1" ht="12.75" x14ac:dyDescent="0.2">
      <c r="A58" s="167"/>
      <c r="B58" s="238"/>
      <c r="C58" s="250" t="s">
        <v>115</v>
      </c>
      <c r="D58" s="249" t="s">
        <v>90</v>
      </c>
      <c r="E58" s="168">
        <v>5</v>
      </c>
      <c r="F58" s="124"/>
      <c r="G58" s="124"/>
      <c r="H58" s="124"/>
      <c r="I58" s="163"/>
      <c r="J58" s="124"/>
      <c r="K58" s="163"/>
      <c r="L58" s="124"/>
      <c r="M58" s="163"/>
      <c r="N58" s="75"/>
      <c r="O58" s="140"/>
      <c r="P58" s="75"/>
      <c r="Q58" s="75"/>
      <c r="R58" s="75"/>
      <c r="S58" s="76"/>
      <c r="T58" s="163"/>
    </row>
    <row r="59" spans="1:20" s="72" customFormat="1" ht="12.75" x14ac:dyDescent="0.2">
      <c r="A59" s="167">
        <v>5</v>
      </c>
      <c r="B59" s="238"/>
      <c r="C59" s="252" t="s">
        <v>243</v>
      </c>
      <c r="D59" s="249" t="s">
        <v>90</v>
      </c>
      <c r="E59" s="168">
        <v>3</v>
      </c>
      <c r="F59" s="124"/>
      <c r="G59" s="124"/>
      <c r="H59" s="124"/>
      <c r="I59" s="163"/>
      <c r="J59" s="124"/>
      <c r="K59" s="163"/>
      <c r="L59" s="124"/>
      <c r="M59" s="163"/>
      <c r="N59" s="75"/>
      <c r="O59" s="140"/>
      <c r="P59" s="75"/>
      <c r="Q59" s="75"/>
      <c r="R59" s="75"/>
      <c r="S59" s="76"/>
      <c r="T59" s="163"/>
    </row>
    <row r="60" spans="1:20" s="72" customFormat="1" ht="12.75" x14ac:dyDescent="0.2">
      <c r="A60" s="167"/>
      <c r="B60" s="238"/>
      <c r="C60" s="250" t="s">
        <v>112</v>
      </c>
      <c r="D60" s="249" t="s">
        <v>90</v>
      </c>
      <c r="E60" s="168">
        <v>3.5</v>
      </c>
      <c r="F60" s="124"/>
      <c r="G60" s="124"/>
      <c r="H60" s="124"/>
      <c r="I60" s="163"/>
      <c r="J60" s="124"/>
      <c r="K60" s="163"/>
      <c r="L60" s="124"/>
      <c r="M60" s="163"/>
      <c r="N60" s="75"/>
      <c r="O60" s="140"/>
      <c r="P60" s="75"/>
      <c r="Q60" s="75"/>
      <c r="R60" s="75"/>
      <c r="S60" s="76"/>
      <c r="T60" s="163"/>
    </row>
    <row r="61" spans="1:20" s="72" customFormat="1" ht="12.75" x14ac:dyDescent="0.2">
      <c r="A61" s="167">
        <v>6</v>
      </c>
      <c r="B61" s="238"/>
      <c r="C61" s="250" t="s">
        <v>244</v>
      </c>
      <c r="D61" s="249" t="s">
        <v>95</v>
      </c>
      <c r="E61" s="168">
        <v>25</v>
      </c>
      <c r="F61" s="124"/>
      <c r="G61" s="124"/>
      <c r="H61" s="124"/>
      <c r="I61" s="163"/>
      <c r="J61" s="124"/>
      <c r="K61" s="163"/>
      <c r="L61" s="124"/>
      <c r="M61" s="163"/>
      <c r="N61" s="75"/>
      <c r="O61" s="140"/>
      <c r="P61" s="75"/>
      <c r="Q61" s="75"/>
      <c r="R61" s="75"/>
      <c r="S61" s="76"/>
      <c r="T61" s="163"/>
    </row>
    <row r="62" spans="1:20" s="72" customFormat="1" ht="12.75" x14ac:dyDescent="0.2">
      <c r="A62" s="167"/>
      <c r="B62" s="238"/>
      <c r="C62" s="250" t="s">
        <v>245</v>
      </c>
      <c r="D62" s="249" t="s">
        <v>90</v>
      </c>
      <c r="E62" s="168">
        <v>1.25</v>
      </c>
      <c r="F62" s="124"/>
      <c r="G62" s="124"/>
      <c r="H62" s="124"/>
      <c r="I62" s="163"/>
      <c r="J62" s="124"/>
      <c r="K62" s="163"/>
      <c r="L62" s="124"/>
      <c r="M62" s="163"/>
      <c r="N62" s="75"/>
      <c r="O62" s="140"/>
      <c r="P62" s="75"/>
      <c r="Q62" s="75"/>
      <c r="R62" s="75"/>
      <c r="S62" s="76"/>
      <c r="T62" s="165"/>
    </row>
    <row r="63" spans="1:20" s="72" customFormat="1" ht="12.75" x14ac:dyDescent="0.2">
      <c r="A63" s="167"/>
      <c r="B63" s="238"/>
      <c r="C63" s="236" t="s">
        <v>246</v>
      </c>
      <c r="D63" s="249" t="s">
        <v>95</v>
      </c>
      <c r="E63" s="168">
        <v>25</v>
      </c>
      <c r="F63" s="124"/>
      <c r="G63" s="124"/>
      <c r="H63" s="124"/>
      <c r="I63" s="163"/>
      <c r="J63" s="124"/>
      <c r="K63" s="163"/>
      <c r="L63" s="124"/>
      <c r="M63" s="163"/>
      <c r="N63" s="75"/>
      <c r="O63" s="140"/>
      <c r="P63" s="75"/>
      <c r="Q63" s="75"/>
      <c r="R63" s="75"/>
      <c r="S63" s="76"/>
      <c r="T63" s="163"/>
    </row>
    <row r="64" spans="1:20" s="72" customFormat="1" ht="12.75" x14ac:dyDescent="0.2">
      <c r="A64" s="167"/>
      <c r="B64" s="125"/>
      <c r="C64" s="236"/>
      <c r="D64" s="196"/>
      <c r="E64" s="168"/>
      <c r="F64" s="124"/>
      <c r="G64" s="124"/>
      <c r="H64" s="124"/>
      <c r="I64" s="163"/>
      <c r="J64" s="124"/>
      <c r="K64" s="163"/>
      <c r="L64" s="124"/>
      <c r="M64" s="163"/>
      <c r="N64" s="75"/>
      <c r="O64" s="140"/>
      <c r="P64" s="75"/>
      <c r="Q64" s="75"/>
      <c r="R64" s="75"/>
      <c r="S64" s="76"/>
      <c r="T64" s="163"/>
    </row>
    <row r="65" spans="1:20" s="72" customFormat="1" ht="12.75" x14ac:dyDescent="0.2">
      <c r="A65" s="167"/>
      <c r="B65" s="125"/>
      <c r="C65" s="237" t="s">
        <v>247</v>
      </c>
      <c r="D65" s="196"/>
      <c r="E65" s="168"/>
      <c r="F65" s="124"/>
      <c r="G65" s="124"/>
      <c r="H65" s="124"/>
      <c r="I65" s="163"/>
      <c r="J65" s="124"/>
      <c r="K65" s="163"/>
      <c r="L65" s="124"/>
      <c r="M65" s="163"/>
      <c r="N65" s="75"/>
      <c r="O65" s="140"/>
      <c r="P65" s="75"/>
      <c r="Q65" s="75"/>
      <c r="R65" s="75"/>
      <c r="S65" s="76"/>
      <c r="T65" s="163"/>
    </row>
    <row r="66" spans="1:20" s="72" customFormat="1" ht="25.5" x14ac:dyDescent="0.2">
      <c r="A66" s="167">
        <v>1</v>
      </c>
      <c r="B66" s="125"/>
      <c r="C66" s="236" t="s">
        <v>248</v>
      </c>
      <c r="D66" s="196" t="s">
        <v>95</v>
      </c>
      <c r="E66" s="168">
        <v>128</v>
      </c>
      <c r="F66" s="124"/>
      <c r="G66" s="124"/>
      <c r="H66" s="124"/>
      <c r="I66" s="163"/>
      <c r="J66" s="124"/>
      <c r="K66" s="163"/>
      <c r="L66" s="124"/>
      <c r="M66" s="163"/>
      <c r="N66" s="75"/>
      <c r="O66" s="140"/>
      <c r="P66" s="75"/>
      <c r="Q66" s="75"/>
      <c r="R66" s="75"/>
      <c r="S66" s="76"/>
      <c r="T66" s="163"/>
    </row>
    <row r="67" spans="1:20" s="72" customFormat="1" ht="12.75" x14ac:dyDescent="0.2">
      <c r="A67" s="167">
        <v>2</v>
      </c>
      <c r="B67" s="125"/>
      <c r="C67" s="236" t="s">
        <v>249</v>
      </c>
      <c r="D67" s="196" t="s">
        <v>95</v>
      </c>
      <c r="E67" s="168">
        <v>128</v>
      </c>
      <c r="F67" s="124"/>
      <c r="G67" s="124"/>
      <c r="H67" s="124"/>
      <c r="I67" s="163"/>
      <c r="J67" s="124"/>
      <c r="K67" s="163"/>
      <c r="L67" s="124"/>
      <c r="M67" s="163"/>
      <c r="N67" s="75"/>
      <c r="O67" s="140"/>
      <c r="P67" s="75"/>
      <c r="Q67" s="75"/>
      <c r="R67" s="75"/>
      <c r="S67" s="76"/>
      <c r="T67" s="163"/>
    </row>
    <row r="68" spans="1:20" s="72" customFormat="1" ht="12.75" x14ac:dyDescent="0.2">
      <c r="A68" s="167"/>
      <c r="B68" s="125"/>
      <c r="C68" s="236" t="s">
        <v>250</v>
      </c>
      <c r="D68" s="196" t="s">
        <v>90</v>
      </c>
      <c r="E68" s="168">
        <v>38.4</v>
      </c>
      <c r="F68" s="124"/>
      <c r="G68" s="124"/>
      <c r="H68" s="124"/>
      <c r="I68" s="163"/>
      <c r="J68" s="124"/>
      <c r="K68" s="163"/>
      <c r="L68" s="124"/>
      <c r="M68" s="163"/>
      <c r="N68" s="75"/>
      <c r="O68" s="140"/>
      <c r="P68" s="75"/>
      <c r="Q68" s="75"/>
      <c r="R68" s="75"/>
      <c r="S68" s="76"/>
      <c r="T68" s="163"/>
    </row>
    <row r="69" spans="1:20" s="72" customFormat="1" ht="12.75" x14ac:dyDescent="0.2">
      <c r="A69" s="167"/>
      <c r="B69" s="125"/>
      <c r="C69" s="236" t="s">
        <v>251</v>
      </c>
      <c r="D69" s="196" t="s">
        <v>102</v>
      </c>
      <c r="E69" s="168">
        <v>4.2666666666666666</v>
      </c>
      <c r="F69" s="124"/>
      <c r="G69" s="124"/>
      <c r="H69" s="124"/>
      <c r="I69" s="163"/>
      <c r="J69" s="124"/>
      <c r="K69" s="163"/>
      <c r="L69" s="124"/>
      <c r="M69" s="163"/>
      <c r="N69" s="75"/>
      <c r="O69" s="140"/>
      <c r="P69" s="75"/>
      <c r="Q69" s="75"/>
      <c r="R69" s="75"/>
      <c r="S69" s="76"/>
      <c r="T69" s="163"/>
    </row>
    <row r="70" spans="1:20" s="126" customFormat="1" ht="13.5" thickBot="1" x14ac:dyDescent="0.25">
      <c r="A70" s="133"/>
      <c r="B70" s="134"/>
      <c r="C70" s="137"/>
      <c r="D70" s="134"/>
      <c r="E70" s="188"/>
      <c r="F70" s="134"/>
      <c r="G70" s="134"/>
      <c r="H70" s="135"/>
      <c r="I70" s="135"/>
      <c r="J70" s="135"/>
      <c r="K70" s="135"/>
      <c r="L70" s="135"/>
      <c r="M70" s="135"/>
      <c r="N70" s="135"/>
      <c r="O70" s="144"/>
      <c r="P70" s="135"/>
      <c r="Q70" s="135"/>
      <c r="R70" s="135"/>
      <c r="S70" s="136"/>
      <c r="T70" s="163">
        <f t="shared" ref="T70:T73" si="8">ROUND(S70*0.702804,2)</f>
        <v>0</v>
      </c>
    </row>
    <row r="71" spans="1:20" ht="14.85" customHeight="1" x14ac:dyDescent="0.2">
      <c r="A71" s="311" t="s">
        <v>84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129">
        <f>SUM(O17:O70)</f>
        <v>0</v>
      </c>
      <c r="P71" s="129">
        <f>SUM(P17:P70)</f>
        <v>0</v>
      </c>
      <c r="Q71" s="129">
        <f>SUM(Q17:Q70)</f>
        <v>0</v>
      </c>
      <c r="R71" s="129">
        <f>SUM(R17:R70)</f>
        <v>0</v>
      </c>
      <c r="S71" s="130">
        <f>SUM(S17:S70)</f>
        <v>0</v>
      </c>
      <c r="T71" s="163">
        <f t="shared" si="8"/>
        <v>0</v>
      </c>
    </row>
    <row r="72" spans="1:20" ht="14.85" customHeight="1" x14ac:dyDescent="0.2">
      <c r="A72" s="78"/>
      <c r="B72" s="79"/>
      <c r="C72" s="80" t="s">
        <v>103</v>
      </c>
      <c r="D72" s="81" t="s">
        <v>266</v>
      </c>
      <c r="E72" s="82"/>
      <c r="F72" s="83"/>
      <c r="G72" s="84"/>
      <c r="H72" s="84"/>
      <c r="I72" s="84"/>
      <c r="J72" s="85"/>
      <c r="K72" s="85"/>
      <c r="L72" s="85"/>
      <c r="M72" s="85"/>
      <c r="N72" s="85"/>
      <c r="O72" s="142"/>
      <c r="P72" s="86"/>
      <c r="Q72" s="87"/>
      <c r="R72" s="87"/>
      <c r="S72" s="88"/>
    </row>
    <row r="73" spans="1:20" ht="14.85" customHeight="1" thickBot="1" x14ac:dyDescent="0.25">
      <c r="A73" s="89"/>
      <c r="B73" s="90"/>
      <c r="C73" s="91" t="s">
        <v>5</v>
      </c>
      <c r="D73" s="92"/>
      <c r="E73" s="93"/>
      <c r="F73" s="94"/>
      <c r="G73" s="93"/>
      <c r="H73" s="93"/>
      <c r="I73" s="93"/>
      <c r="J73" s="95"/>
      <c r="K73" s="95"/>
      <c r="L73" s="95"/>
      <c r="M73" s="95"/>
      <c r="N73" s="95"/>
      <c r="O73" s="143">
        <f t="shared" ref="O73:P73" si="9">O72+O71</f>
        <v>0</v>
      </c>
      <c r="P73" s="138">
        <f t="shared" si="9"/>
        <v>0</v>
      </c>
      <c r="Q73" s="138"/>
      <c r="R73" s="138"/>
      <c r="S73" s="96"/>
      <c r="T73" s="163">
        <f t="shared" si="8"/>
        <v>0</v>
      </c>
    </row>
    <row r="74" spans="1:20" s="103" customFormat="1" ht="14.85" customHeight="1" x14ac:dyDescent="0.2">
      <c r="A74" s="110"/>
      <c r="B74" s="110"/>
      <c r="C74" s="98"/>
      <c r="D74" s="99"/>
      <c r="E74" s="100"/>
      <c r="F74" s="100"/>
      <c r="G74" s="100"/>
      <c r="H74" s="100"/>
      <c r="I74" s="100"/>
      <c r="J74" s="101"/>
      <c r="K74" s="101"/>
      <c r="L74" s="101"/>
      <c r="M74" s="101"/>
      <c r="N74" s="101"/>
      <c r="O74" s="102"/>
      <c r="P74" s="102"/>
      <c r="S74" s="104"/>
    </row>
    <row r="75" spans="1:20" s="103" customFormat="1" ht="14.85" customHeight="1" x14ac:dyDescent="0.2">
      <c r="A75" s="97"/>
      <c r="B75" s="97"/>
      <c r="C75" s="98"/>
      <c r="D75" s="99"/>
      <c r="E75" s="100"/>
      <c r="F75" s="100"/>
      <c r="G75" s="100"/>
      <c r="H75" s="100"/>
      <c r="I75" s="100"/>
      <c r="J75" s="101"/>
      <c r="K75" s="101"/>
      <c r="L75" s="101"/>
      <c r="M75" s="101"/>
      <c r="N75" s="101"/>
      <c r="O75" s="102"/>
      <c r="P75" s="102"/>
      <c r="S75" s="104"/>
    </row>
    <row r="76" spans="1:20" s="103" customFormat="1" ht="14.85" customHeight="1" x14ac:dyDescent="0.2">
      <c r="A76" s="97"/>
      <c r="B76" s="97"/>
      <c r="C76" s="98"/>
      <c r="D76" s="99"/>
      <c r="E76" s="100"/>
      <c r="F76" s="100"/>
      <c r="G76" s="100"/>
      <c r="H76" s="100"/>
      <c r="I76" s="100"/>
      <c r="J76" s="101"/>
      <c r="K76" s="101"/>
      <c r="L76" s="101"/>
      <c r="M76" s="101"/>
      <c r="N76" s="101"/>
      <c r="O76" s="102"/>
      <c r="P76" s="102"/>
      <c r="S76" s="104"/>
    </row>
    <row r="77" spans="1:20" s="107" customFormat="1" ht="16.5" customHeight="1" x14ac:dyDescent="0.2">
      <c r="A77" s="105"/>
      <c r="B77" s="302" t="s">
        <v>270</v>
      </c>
      <c r="C77" s="302"/>
      <c r="D77" s="106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</row>
    <row r="78" spans="1:20" s="107" customFormat="1" ht="14.85" customHeight="1" x14ac:dyDescent="0.2">
      <c r="A78" s="105"/>
      <c r="B78" s="301" t="s">
        <v>4</v>
      </c>
      <c r="C78" s="301"/>
      <c r="D78" s="108"/>
      <c r="E78" s="108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</row>
    <row r="79" spans="1:20" ht="14.85" customHeight="1" x14ac:dyDescent="0.2">
      <c r="A79" s="109"/>
      <c r="B79" s="109"/>
      <c r="C79" s="48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</sheetData>
  <mergeCells count="45">
    <mergeCell ref="A6:B6"/>
    <mergeCell ref="C6:S6"/>
    <mergeCell ref="A1:S1"/>
    <mergeCell ref="A2:S2"/>
    <mergeCell ref="A3:S3"/>
    <mergeCell ref="A5:B5"/>
    <mergeCell ref="C5:S5"/>
    <mergeCell ref="A7:B7"/>
    <mergeCell ref="C7:S7"/>
    <mergeCell ref="A8:B8"/>
    <mergeCell ref="C8:S8"/>
    <mergeCell ref="D9:E9"/>
    <mergeCell ref="F9:H9"/>
    <mergeCell ref="J9:O9"/>
    <mergeCell ref="P9:Q9"/>
    <mergeCell ref="R10:S10"/>
    <mergeCell ref="A11:S11"/>
    <mergeCell ref="A12:A15"/>
    <mergeCell ref="B12:B15"/>
    <mergeCell ref="C12:C15"/>
    <mergeCell ref="D12:D15"/>
    <mergeCell ref="E12:E15"/>
    <mergeCell ref="F12:N12"/>
    <mergeCell ref="O12:S12"/>
    <mergeCell ref="H13:H15"/>
    <mergeCell ref="I13:I15"/>
    <mergeCell ref="J13:J15"/>
    <mergeCell ref="K13:K15"/>
    <mergeCell ref="L10:N10"/>
    <mergeCell ref="B78:C78"/>
    <mergeCell ref="F78:Q78"/>
    <mergeCell ref="R13:R15"/>
    <mergeCell ref="S13:S15"/>
    <mergeCell ref="T13:T15"/>
    <mergeCell ref="A71:N71"/>
    <mergeCell ref="B77:C77"/>
    <mergeCell ref="F77:Q77"/>
    <mergeCell ref="L13:L15"/>
    <mergeCell ref="M13:M15"/>
    <mergeCell ref="N13:N15"/>
    <mergeCell ref="O13:O15"/>
    <mergeCell ref="P13:P15"/>
    <mergeCell ref="Q13:Q15"/>
    <mergeCell ref="F13:F15"/>
    <mergeCell ref="G13:G15"/>
  </mergeCells>
  <pageMargins left="0.43307086614173229" right="0.23622047244094491" top="0.94488188976377963" bottom="0.9448818897637796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9</vt:i4>
      </vt:variant>
    </vt:vector>
  </HeadingPairs>
  <TitlesOfParts>
    <vt:vector size="15" baseType="lpstr">
      <vt:lpstr>Koptāme</vt:lpstr>
      <vt:lpstr>KPDV</vt:lpstr>
      <vt:lpstr>T1</vt:lpstr>
      <vt:lpstr>T2</vt:lpstr>
      <vt:lpstr>T3</vt:lpstr>
      <vt:lpstr>T4</vt:lpstr>
      <vt:lpstr>Koptāme!Drukas_apgabals</vt:lpstr>
      <vt:lpstr>KPDV!Drukas_apgabals</vt:lpstr>
      <vt:lpstr>'T1'!Drukas_apgabals</vt:lpstr>
      <vt:lpstr>'T2'!Drukas_apgabals</vt:lpstr>
      <vt:lpstr>'T3'!Drukas_apgabals</vt:lpstr>
      <vt:lpstr>'T1'!Drukāt_virsrakstus</vt:lpstr>
      <vt:lpstr>'T2'!Drukāt_virsrakstus</vt:lpstr>
      <vt:lpstr>'T3'!Drukāt_virsrakstus</vt:lpstr>
      <vt:lpstr>'T4'!Drukāt_virsrakstus</vt:lpstr>
    </vt:vector>
  </TitlesOfParts>
  <Company>HCData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</dc:creator>
  <cp:lastModifiedBy>Iepirkumi</cp:lastModifiedBy>
  <cp:lastPrinted>2014-09-02T05:28:54Z</cp:lastPrinted>
  <dcterms:created xsi:type="dcterms:W3CDTF">2008-08-12T19:42:30Z</dcterms:created>
  <dcterms:modified xsi:type="dcterms:W3CDTF">2014-09-05T09:03:57Z</dcterms:modified>
</cp:coreProperties>
</file>