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9230" windowHeight="6030" firstSheet="1" activeTab="1"/>
  </bookViews>
  <sheets>
    <sheet name="TamesForma" sheetId="1" state="hidden" r:id="rId1"/>
    <sheet name="Veikals un pietura" sheetId="2" r:id="rId2"/>
  </sheets>
  <definedNames/>
  <calcPr fullCalcOnLoad="1"/>
</workbook>
</file>

<file path=xl/sharedStrings.xml><?xml version="1.0" encoding="utf-8"?>
<sst xmlns="http://schemas.openxmlformats.org/spreadsheetml/2006/main" count="179" uniqueCount="107">
  <si>
    <t> Nr.</t>
  </si>
  <si>
    <t> Darba</t>
  </si>
  <si>
    <t> Mērvienība</t>
  </si>
  <si>
    <t> Daudzums</t>
  </si>
  <si>
    <t>p.k.</t>
  </si>
  <si>
    <t>nosaukums</t>
  </si>
  <si>
    <t>Vienības cena</t>
  </si>
  <si>
    <t> summa (Ls)</t>
  </si>
  <si>
    <t>Sagatavošanas  darbi un zemes darbi</t>
  </si>
  <si>
    <t>Trases nospraušana</t>
  </si>
  <si>
    <t>km</t>
  </si>
  <si>
    <t>Asfaltbetona seguma demontāža brauktuvei un transports uz atbērtni</t>
  </si>
  <si>
    <r>
      <t>m</t>
    </r>
    <r>
      <rPr>
        <vertAlign val="superscript"/>
        <sz val="10"/>
        <rFont val="Times New Roman"/>
        <family val="1"/>
      </rPr>
      <t>3</t>
    </r>
  </si>
  <si>
    <t>Uzbēruma veidošana no pievestas grunts un sablīvēšana.</t>
  </si>
  <si>
    <t>Zemes klātnes planēšana un gultnes veidošana.</t>
  </si>
  <si>
    <r>
      <t>m</t>
    </r>
    <r>
      <rPr>
        <vertAlign val="superscript"/>
        <sz val="10"/>
        <rFont val="Times New Roman"/>
        <family val="1"/>
      </rPr>
      <t>2</t>
    </r>
  </si>
  <si>
    <t>Seguma  veidošanas darbi</t>
  </si>
  <si>
    <t>Asfaltbetona seguma  izbūve brauktuvei</t>
  </si>
  <si>
    <t>Asfaltbetons AC11surf  h=4cm ieklāšana roku darbā</t>
  </si>
  <si>
    <t>Gruntēšana</t>
  </si>
  <si>
    <t>Asfaltbetons AC16 base/bin  h=4cm ieklāšana roku darbā</t>
  </si>
  <si>
    <t>Maisījums 0/45 h=25cm</t>
  </si>
  <si>
    <t>Betona bruģa segas izbūve ietvei</t>
  </si>
  <si>
    <t xml:space="preserve">cementbetona bruģis "Prizma", h=5cm </t>
  </si>
  <si>
    <t>sijātas smilts, h=3cm</t>
  </si>
  <si>
    <t>šķembu maisījums 0/32p , h=12cm</t>
  </si>
  <si>
    <t>Apmales</t>
  </si>
  <si>
    <t>Betona apmaļu BR 100.30.15. izbūve</t>
  </si>
  <si>
    <t>m</t>
  </si>
  <si>
    <t>Betona apmaļu BR 100.22.15. izbūve</t>
  </si>
  <si>
    <t>Betona apmaļu BR 100.20.08. izbūve</t>
  </si>
  <si>
    <t>Inženierkomunikācijas</t>
  </si>
  <si>
    <t>gab.</t>
  </si>
  <si>
    <t>Ceļa aprīkojums</t>
  </si>
  <si>
    <t>Būvdarbu zonas darbu laikā aprīkošana un uzturēšana, piekļuves īpašumiem nodrošināšana</t>
  </si>
  <si>
    <t>kpl.</t>
  </si>
  <si>
    <t>  </t>
  </si>
  <si>
    <t> Kopā</t>
  </si>
  <si>
    <t> Sastādīja:</t>
  </si>
  <si>
    <t>Tāme</t>
  </si>
  <si>
    <t>PVN 22%</t>
  </si>
  <si>
    <t> Pavisam kopā</t>
  </si>
  <si>
    <t>Summa (Ls)</t>
  </si>
  <si>
    <t>Vienības cena, Ls</t>
  </si>
  <si>
    <t xml:space="preserve">“Gājēju celiņa rekonstrukcija Pāvilostas novadā, Vērgales pagastā, Vērgales ciemā” </t>
  </si>
  <si>
    <t>LK pievads d160</t>
  </si>
  <si>
    <t>Augu zemes noņemšana un novietošana krautnē (turpmāk izmantošanai nogāžu nostiprināšanā)</t>
  </si>
  <si>
    <t>Esošās grunts rakšana un pārvietošana uzbērumā (veidojot pakāpienu uzbērumā)</t>
  </si>
  <si>
    <t xml:space="preserve">Nogāžu un nomales planēšana un nostiprināšana ar esošo augu zemi </t>
  </si>
  <si>
    <t>Gājēju barjera uzstādīšana</t>
  </si>
  <si>
    <t>Salturīgais slānis,  h=20cm</t>
  </si>
  <si>
    <t>Krūmu ciršana un sakņu kamola izņemšana</t>
  </si>
  <si>
    <t>Betona apmaļu BR 100.30/22.15.K izbūve</t>
  </si>
  <si>
    <t>Betona apmaļu BR 100.30/22.15.L izbūve</t>
  </si>
  <si>
    <t>Nomales un nogāzes apsēšana ar zālāju</t>
  </si>
  <si>
    <t>Gultnes nostiprināšana ar šķembu vai akmeņu bērumu iztecē, h=15cm</t>
  </si>
  <si>
    <t>Lietus ūdens nosēdaka STORM N 1607R40K  (ar pagarinātu teleskopisko cauruli l=1,3m) vai funkcionāls analoga izbūve</t>
  </si>
  <si>
    <t>Pārbaudīja</t>
  </si>
  <si>
    <t>PVN 21%</t>
  </si>
  <si>
    <t>Nr.p.k.</t>
  </si>
  <si>
    <t>Darbu nosaukums</t>
  </si>
  <si>
    <t>Mērvienība</t>
  </si>
  <si>
    <t>Daudzums</t>
  </si>
  <si>
    <t>Laika norma, c/st</t>
  </si>
  <si>
    <t>Darbietilpība, c/st</t>
  </si>
  <si>
    <t>Materiālu,grunts apmaiņas un būvgružu transporta izdevumi</t>
  </si>
  <si>
    <t>Darba devēja soc.nodoklis</t>
  </si>
  <si>
    <t>Asfalta atzāģēšana</t>
  </si>
  <si>
    <t>t.m.</t>
  </si>
  <si>
    <t>m2</t>
  </si>
  <si>
    <t>m3</t>
  </si>
  <si>
    <t xml:space="preserve">Demontāžas un sagatavošanas  darbi </t>
  </si>
  <si>
    <t>Esošā asfalta demontāža, grunts norakšana un transports uz atbērtni</t>
  </si>
  <si>
    <t>Izlīdzinošā atsiju slāņa izveide, h=5cm</t>
  </si>
  <si>
    <t>Ceļa apmales 1000.300.150 un montāža</t>
  </si>
  <si>
    <t>Ceļa apmales 1000.300/220.150 un montāža</t>
  </si>
  <si>
    <t>Ietvju apmales 1000.200.80 un montāža</t>
  </si>
  <si>
    <t>Betona bruģakmens 198x98x60 un montāža</t>
  </si>
  <si>
    <t xml:space="preserve">Melnzemes iestrāde un zālāja sēšana </t>
  </si>
  <si>
    <t>Salturīgā smilts slāņa izveide, h=20cm</t>
  </si>
  <si>
    <t>Šķembu slāņa izveide, h=15cm</t>
  </si>
  <si>
    <t>Esošā bruģa demontāža</t>
  </si>
  <si>
    <t>Ceļa apmales 1000.300/220 un montāža</t>
  </si>
  <si>
    <t>Asfalta ieklāšana gar ceļa apmalēm</t>
  </si>
  <si>
    <t>Tiešās izmaksas EUR kopā bez PVN 21%</t>
  </si>
  <si>
    <t>Kopā EUR:</t>
  </si>
  <si>
    <t>Vienas vienības cena, EUR</t>
  </si>
  <si>
    <t>Kopējās izmaksas, EUR</t>
  </si>
  <si>
    <t>Darba apmaksas likme, EUR/st</t>
  </si>
  <si>
    <t>Darba alga, EUR</t>
  </si>
  <si>
    <t>Materiāli, EUR</t>
  </si>
  <si>
    <t>Mehānismi, EUR</t>
  </si>
  <si>
    <t>Kopā, EUR</t>
  </si>
  <si>
    <t>Summa, EUR</t>
  </si>
  <si>
    <t>Pavisam kopā EUR:</t>
  </si>
  <si>
    <r>
      <t xml:space="preserve">Gofras </t>
    </r>
    <r>
      <rPr>
        <sz val="10"/>
        <rFont val="Calibri"/>
        <family val="2"/>
      </rPr>
      <t>Ø</t>
    </r>
    <r>
      <rPr>
        <sz val="10"/>
        <rFont val="Times New Roman"/>
        <family val="1"/>
      </rPr>
      <t xml:space="preserve">50mm un kabeļa 5x4mm2 montāža </t>
    </r>
  </si>
  <si>
    <t>Esošo ceļa apmaļu demontāža un transports uz atbērtni</t>
  </si>
  <si>
    <t>VEIKALS</t>
  </si>
  <si>
    <t>PIETURA</t>
  </si>
  <si>
    <t>Betona atzāģēšana un demontāža,liekās grunts aizvešana</t>
  </si>
  <si>
    <t xml:space="preserve"> Vērgales centrā, Vērgales pagastā, Pāvilostas novadā.</t>
  </si>
  <si>
    <t>gājēju celiņu rekonstrukcija pie veikala un autobusa pieturas</t>
  </si>
  <si>
    <t>Lokālā tāme</t>
  </si>
  <si>
    <t>Būvdarbi kopā EUR:</t>
  </si>
  <si>
    <t>Virsizdevumi t.sk. darba aizsardzība</t>
  </si>
  <si>
    <t>Peļņa</t>
  </si>
  <si>
    <t>%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</si>
</sst>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0.0"/>
    <numFmt numFmtId="180" formatCode="0.0000"/>
  </numFmts>
  <fonts count="55">
    <font>
      <sz val="10"/>
      <name val="Arial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i/>
      <sz val="11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Calibri"/>
      <family val="2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medium"/>
      <top/>
      <bottom style="dotted"/>
    </border>
    <border>
      <left style="thin"/>
      <right style="medium"/>
      <top/>
      <bottom style="thin"/>
    </border>
    <border>
      <left style="medium"/>
      <right/>
      <top style="dotted"/>
      <bottom/>
    </border>
    <border>
      <left style="medium"/>
      <right style="medium"/>
      <top style="thin"/>
      <bottom style="thin"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>
        <color indexed="63"/>
      </bottom>
    </border>
    <border>
      <left style="medium"/>
      <right style="medium"/>
      <top/>
      <bottom>
        <color indexed="63"/>
      </bottom>
    </border>
    <border>
      <left/>
      <right style="thin"/>
      <top/>
      <bottom>
        <color indexed="63"/>
      </bottom>
    </border>
    <border>
      <left style="medium"/>
      <right/>
      <top style="thin"/>
      <bottom>
        <color indexed="63"/>
      </bottom>
    </border>
    <border>
      <left/>
      <right/>
      <top style="dotted"/>
      <bottom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thin"/>
      <right/>
      <top style="medium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3" fillId="19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7" borderId="0" applyNumberFormat="0" applyBorder="0" applyAlignment="0" applyProtection="0"/>
    <xf numFmtId="0" fontId="46" fillId="28" borderId="0" applyNumberFormat="0" applyBorder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2" fillId="0" borderId="0">
      <alignment/>
      <protection/>
    </xf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</cellStyleXfs>
  <cellXfs count="18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78" fontId="2" fillId="0" borderId="11" xfId="0" applyNumberFormat="1" applyFont="1" applyFill="1" applyBorder="1" applyAlignment="1">
      <alignment horizontal="right" vertical="center" wrapText="1"/>
    </xf>
    <xf numFmtId="179" fontId="2" fillId="0" borderId="11" xfId="0" applyNumberFormat="1" applyFont="1" applyFill="1" applyBorder="1" applyAlignment="1">
      <alignment horizontal="right" vertical="center" wrapText="1"/>
    </xf>
    <xf numFmtId="2" fontId="2" fillId="0" borderId="11" xfId="0" applyNumberFormat="1" applyFont="1" applyFill="1" applyBorder="1" applyAlignment="1">
      <alignment horizontal="right" vertical="center" wrapText="1"/>
    </xf>
    <xf numFmtId="0" fontId="2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vertical="center" wrapText="1"/>
    </xf>
    <xf numFmtId="4" fontId="1" fillId="0" borderId="13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1" fontId="2" fillId="0" borderId="11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Alignment="1">
      <alignment vertical="center"/>
    </xf>
    <xf numFmtId="0" fontId="13" fillId="0" borderId="22" xfId="57" applyFont="1" applyFill="1" applyBorder="1" applyAlignment="1">
      <alignment horizontal="center" vertical="center" textRotation="90" wrapText="1"/>
      <protection/>
    </xf>
    <xf numFmtId="0" fontId="13" fillId="0" borderId="23" xfId="57" applyFont="1" applyFill="1" applyBorder="1" applyAlignment="1">
      <alignment horizontal="center" vertical="center" textRotation="90" wrapText="1"/>
      <protection/>
    </xf>
    <xf numFmtId="0" fontId="13" fillId="0" borderId="24" xfId="57" applyFont="1" applyFill="1" applyBorder="1" applyAlignment="1">
      <alignment horizontal="center" vertical="center" textRotation="90" wrapText="1"/>
      <protection/>
    </xf>
    <xf numFmtId="0" fontId="15" fillId="0" borderId="23" xfId="57" applyFont="1" applyFill="1" applyBorder="1" applyAlignment="1">
      <alignment horizontal="center"/>
      <protection/>
    </xf>
    <xf numFmtId="0" fontId="15" fillId="0" borderId="25" xfId="57" applyFont="1" applyFill="1" applyBorder="1" applyAlignment="1">
      <alignment horizontal="center" vertical="center" wrapText="1"/>
      <protection/>
    </xf>
    <xf numFmtId="0" fontId="3" fillId="0" borderId="26" xfId="64" applyFont="1" applyFill="1" applyBorder="1" applyAlignment="1">
      <alignment horizontal="center" vertical="center"/>
      <protection/>
    </xf>
    <xf numFmtId="2" fontId="13" fillId="0" borderId="10" xfId="48" applyNumberFormat="1" applyFont="1" applyFill="1" applyBorder="1" applyAlignment="1">
      <alignment horizontal="center" vertical="center"/>
      <protection/>
    </xf>
    <xf numFmtId="2" fontId="13" fillId="0" borderId="27" xfId="48" applyNumberFormat="1" applyFont="1" applyFill="1" applyBorder="1" applyAlignment="1">
      <alignment horizontal="center" vertical="center"/>
      <protection/>
    </xf>
    <xf numFmtId="2" fontId="14" fillId="0" borderId="28" xfId="65" applyNumberFormat="1" applyFont="1" applyFill="1" applyBorder="1" applyAlignment="1">
      <alignment horizontal="center" vertical="center" wrapText="1"/>
      <protection/>
    </xf>
    <xf numFmtId="2" fontId="13" fillId="0" borderId="29" xfId="65" applyNumberFormat="1" applyFont="1" applyFill="1" applyBorder="1" applyAlignment="1">
      <alignment horizontal="center" vertical="center" wrapText="1"/>
      <protection/>
    </xf>
    <xf numFmtId="2" fontId="13" fillId="0" borderId="10" xfId="65" applyNumberFormat="1" applyFont="1" applyFill="1" applyBorder="1" applyAlignment="1">
      <alignment horizontal="center" vertical="center" wrapText="1"/>
      <protection/>
    </xf>
    <xf numFmtId="2" fontId="13" fillId="0" borderId="27" xfId="65" applyNumberFormat="1" applyFont="1" applyFill="1" applyBorder="1" applyAlignment="1">
      <alignment horizontal="center" vertical="center" wrapText="1"/>
      <protection/>
    </xf>
    <xf numFmtId="2" fontId="13" fillId="0" borderId="28" xfId="65" applyNumberFormat="1" applyFont="1" applyFill="1" applyBorder="1" applyAlignment="1">
      <alignment horizontal="center" vertical="center" wrapText="1"/>
      <protection/>
    </xf>
    <xf numFmtId="0" fontId="3" fillId="0" borderId="30" xfId="64" applyFont="1" applyFill="1" applyBorder="1" applyAlignment="1">
      <alignment horizontal="center" vertical="center"/>
      <protection/>
    </xf>
    <xf numFmtId="2" fontId="13" fillId="0" borderId="11" xfId="48" applyNumberFormat="1" applyFont="1" applyFill="1" applyBorder="1" applyAlignment="1">
      <alignment horizontal="center" vertical="center"/>
      <protection/>
    </xf>
    <xf numFmtId="0" fontId="8" fillId="0" borderId="31" xfId="50" applyFont="1" applyFill="1" applyBorder="1">
      <alignment/>
      <protection/>
    </xf>
    <xf numFmtId="0" fontId="14" fillId="0" borderId="32" xfId="48" applyFont="1" applyFill="1" applyBorder="1" applyAlignment="1">
      <alignment horizontal="right" vertical="center" wrapText="1"/>
      <protection/>
    </xf>
    <xf numFmtId="0" fontId="16" fillId="0" borderId="32" xfId="50" applyFont="1" applyFill="1" applyBorder="1" applyAlignment="1">
      <alignment horizontal="center" vertical="center" wrapText="1"/>
      <protection/>
    </xf>
    <xf numFmtId="0" fontId="13" fillId="0" borderId="32" xfId="0" applyFont="1" applyFill="1" applyBorder="1" applyAlignment="1">
      <alignment horizontal="center" vertical="center" wrapText="1"/>
    </xf>
    <xf numFmtId="2" fontId="13" fillId="0" borderId="33" xfId="65" applyNumberFormat="1" applyFont="1" applyFill="1" applyBorder="1" applyAlignment="1">
      <alignment horizontal="center" vertical="center" wrapText="1"/>
      <protection/>
    </xf>
    <xf numFmtId="2" fontId="14" fillId="0" borderId="34" xfId="65" applyNumberFormat="1" applyFont="1" applyFill="1" applyBorder="1" applyAlignment="1">
      <alignment horizontal="center" vertical="center" wrapText="1"/>
      <protection/>
    </xf>
    <xf numFmtId="2" fontId="14" fillId="0" borderId="35" xfId="65" applyNumberFormat="1" applyFont="1" applyFill="1" applyBorder="1" applyAlignment="1">
      <alignment horizontal="center" vertical="center" wrapText="1"/>
      <protection/>
    </xf>
    <xf numFmtId="2" fontId="14" fillId="0" borderId="36" xfId="65" applyNumberFormat="1" applyFont="1" applyFill="1" applyBorder="1" applyAlignment="1">
      <alignment horizontal="center" vertical="center" wrapText="1"/>
      <protection/>
    </xf>
    <xf numFmtId="2" fontId="14" fillId="0" borderId="37" xfId="65" applyNumberFormat="1" applyFont="1" applyFill="1" applyBorder="1" applyAlignment="1">
      <alignment horizontal="center" vertical="center" wrapText="1"/>
      <protection/>
    </xf>
    <xf numFmtId="0" fontId="8" fillId="0" borderId="38" xfId="50" applyFont="1" applyFill="1" applyBorder="1">
      <alignment/>
      <protection/>
    </xf>
    <xf numFmtId="0" fontId="13" fillId="0" borderId="39" xfId="48" applyFont="1" applyFill="1" applyBorder="1" applyAlignment="1">
      <alignment horizontal="right" vertical="center"/>
      <protection/>
    </xf>
    <xf numFmtId="0" fontId="16" fillId="0" borderId="40" xfId="48" applyFont="1" applyFill="1" applyBorder="1" applyAlignment="1">
      <alignment vertical="center" wrapText="1"/>
      <protection/>
    </xf>
    <xf numFmtId="0" fontId="16" fillId="0" borderId="40" xfId="50" applyFont="1" applyFill="1" applyBorder="1">
      <alignment/>
      <protection/>
    </xf>
    <xf numFmtId="9" fontId="13" fillId="0" borderId="40" xfId="48" applyNumberFormat="1" applyFont="1" applyFill="1" applyBorder="1" applyAlignment="1">
      <alignment horizontal="center" vertical="center" wrapText="1"/>
      <protection/>
    </xf>
    <xf numFmtId="0" fontId="13" fillId="0" borderId="40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2" fontId="13" fillId="0" borderId="26" xfId="0" applyNumberFormat="1" applyFont="1" applyFill="1" applyBorder="1" applyAlignment="1">
      <alignment horizontal="center" vertical="center" wrapText="1"/>
    </xf>
    <xf numFmtId="2" fontId="13" fillId="0" borderId="27" xfId="0" applyNumberFormat="1" applyFont="1" applyFill="1" applyBorder="1" applyAlignment="1">
      <alignment horizontal="center" vertical="center" wrapText="1"/>
    </xf>
    <xf numFmtId="2" fontId="13" fillId="0" borderId="42" xfId="0" applyNumberFormat="1" applyFont="1" applyFill="1" applyBorder="1" applyAlignment="1">
      <alignment horizontal="center" vertical="center" wrapText="1"/>
    </xf>
    <xf numFmtId="2" fontId="13" fillId="0" borderId="28" xfId="0" applyNumberFormat="1" applyFont="1" applyFill="1" applyBorder="1" applyAlignment="1">
      <alignment horizontal="center" vertical="center" wrapText="1"/>
    </xf>
    <xf numFmtId="0" fontId="8" fillId="0" borderId="43" xfId="50" applyFont="1" applyFill="1" applyBorder="1">
      <alignment/>
      <protection/>
    </xf>
    <xf numFmtId="10" fontId="13" fillId="0" borderId="40" xfId="0" applyNumberFormat="1" applyFont="1" applyFill="1" applyBorder="1" applyAlignment="1">
      <alignment horizontal="center" vertical="center" wrapText="1"/>
    </xf>
    <xf numFmtId="2" fontId="13" fillId="0" borderId="44" xfId="0" applyNumberFormat="1" applyFont="1" applyFill="1" applyBorder="1" applyAlignment="1">
      <alignment horizontal="center" vertical="center" wrapText="1"/>
    </xf>
    <xf numFmtId="0" fontId="8" fillId="0" borderId="45" xfId="50" applyFont="1" applyFill="1" applyBorder="1">
      <alignment/>
      <protection/>
    </xf>
    <xf numFmtId="0" fontId="14" fillId="0" borderId="46" xfId="48" applyFont="1" applyFill="1" applyBorder="1" applyAlignment="1">
      <alignment horizontal="right" vertical="center" wrapText="1"/>
      <protection/>
    </xf>
    <xf numFmtId="0" fontId="16" fillId="0" borderId="47" xfId="48" applyFont="1" applyFill="1" applyBorder="1" applyAlignment="1">
      <alignment horizontal="center" vertical="center" wrapText="1"/>
      <protection/>
    </xf>
    <xf numFmtId="0" fontId="13" fillId="0" borderId="47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/>
    </xf>
    <xf numFmtId="2" fontId="14" fillId="0" borderId="48" xfId="48" applyNumberFormat="1" applyFont="1" applyFill="1" applyBorder="1" applyAlignment="1">
      <alignment horizontal="center" vertical="center" wrapText="1"/>
      <protection/>
    </xf>
    <xf numFmtId="2" fontId="14" fillId="0" borderId="49" xfId="48" applyNumberFormat="1" applyFont="1" applyFill="1" applyBorder="1" applyAlignment="1">
      <alignment horizontal="center" vertical="center" wrapText="1"/>
      <protection/>
    </xf>
    <xf numFmtId="0" fontId="2" fillId="0" borderId="5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47" xfId="0" applyFont="1" applyBorder="1" applyAlignment="1">
      <alignment/>
    </xf>
    <xf numFmtId="2" fontId="3" fillId="0" borderId="49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/>
    </xf>
    <xf numFmtId="0" fontId="2" fillId="0" borderId="51" xfId="0" applyFont="1" applyBorder="1" applyAlignment="1">
      <alignment/>
    </xf>
    <xf numFmtId="2" fontId="2" fillId="0" borderId="37" xfId="0" applyNumberFormat="1" applyFont="1" applyBorder="1" applyAlignment="1">
      <alignment horizontal="center" vertical="center"/>
    </xf>
    <xf numFmtId="0" fontId="2" fillId="0" borderId="28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15" fillId="0" borderId="22" xfId="57" applyFont="1" applyFill="1" applyBorder="1" applyAlignment="1">
      <alignment horizontal="center"/>
      <protection/>
    </xf>
    <xf numFmtId="0" fontId="5" fillId="0" borderId="23" xfId="0" applyFont="1" applyFill="1" applyBorder="1" applyAlignment="1">
      <alignment horizontal="center" vertical="center" wrapText="1"/>
    </xf>
    <xf numFmtId="0" fontId="3" fillId="0" borderId="52" xfId="64" applyFont="1" applyFill="1" applyBorder="1" applyAlignment="1">
      <alignment horizontal="center" vertical="center"/>
      <protection/>
    </xf>
    <xf numFmtId="0" fontId="2" fillId="0" borderId="53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center" vertical="center" wrapText="1"/>
    </xf>
    <xf numFmtId="1" fontId="2" fillId="0" borderId="55" xfId="0" applyNumberFormat="1" applyFont="1" applyFill="1" applyBorder="1" applyAlignment="1">
      <alignment horizontal="center" vertical="center" wrapText="1"/>
    </xf>
    <xf numFmtId="2" fontId="13" fillId="0" borderId="55" xfId="48" applyNumberFormat="1" applyFont="1" applyFill="1" applyBorder="1" applyAlignment="1">
      <alignment horizontal="center" vertical="center"/>
      <protection/>
    </xf>
    <xf numFmtId="2" fontId="13" fillId="0" borderId="56" xfId="48" applyNumberFormat="1" applyFont="1" applyFill="1" applyBorder="1" applyAlignment="1">
      <alignment horizontal="center" vertical="center"/>
      <protection/>
    </xf>
    <xf numFmtId="2" fontId="13" fillId="0" borderId="57" xfId="48" applyNumberFormat="1" applyFont="1" applyFill="1" applyBorder="1" applyAlignment="1">
      <alignment horizontal="center" vertical="center"/>
      <protection/>
    </xf>
    <xf numFmtId="2" fontId="14" fillId="0" borderId="58" xfId="65" applyNumberFormat="1" applyFont="1" applyFill="1" applyBorder="1" applyAlignment="1">
      <alignment horizontal="center" vertical="center" wrapText="1"/>
      <protection/>
    </xf>
    <xf numFmtId="2" fontId="13" fillId="0" borderId="59" xfId="65" applyNumberFormat="1" applyFont="1" applyFill="1" applyBorder="1" applyAlignment="1">
      <alignment horizontal="center" vertical="center" wrapText="1"/>
      <protection/>
    </xf>
    <xf numFmtId="2" fontId="13" fillId="0" borderId="56" xfId="65" applyNumberFormat="1" applyFont="1" applyFill="1" applyBorder="1" applyAlignment="1">
      <alignment horizontal="center" vertical="center" wrapText="1"/>
      <protection/>
    </xf>
    <xf numFmtId="2" fontId="13" fillId="0" borderId="57" xfId="65" applyNumberFormat="1" applyFont="1" applyFill="1" applyBorder="1" applyAlignment="1">
      <alignment horizontal="center" vertical="center" wrapText="1"/>
      <protection/>
    </xf>
    <xf numFmtId="2" fontId="13" fillId="0" borderId="58" xfId="65" applyNumberFormat="1" applyFont="1" applyFill="1" applyBorder="1" applyAlignment="1">
      <alignment horizontal="center" vertical="center" wrapText="1"/>
      <protection/>
    </xf>
    <xf numFmtId="0" fontId="2" fillId="33" borderId="28" xfId="0" applyFont="1" applyFill="1" applyBorder="1" applyAlignment="1">
      <alignment vertical="center" wrapText="1"/>
    </xf>
    <xf numFmtId="0" fontId="3" fillId="0" borderId="22" xfId="64" applyFont="1" applyFill="1" applyBorder="1" applyAlignment="1">
      <alignment horizontal="center" vertical="center"/>
      <protection/>
    </xf>
    <xf numFmtId="0" fontId="2" fillId="0" borderId="22" xfId="50" applyFont="1" applyFill="1" applyBorder="1" applyAlignment="1">
      <alignment vertical="center" wrapText="1"/>
      <protection/>
    </xf>
    <xf numFmtId="0" fontId="2" fillId="0" borderId="24" xfId="50" applyFont="1" applyFill="1" applyBorder="1" applyAlignment="1">
      <alignment vertical="center" wrapText="1"/>
      <protection/>
    </xf>
    <xf numFmtId="0" fontId="2" fillId="0" borderId="25" xfId="50" applyFont="1" applyFill="1" applyBorder="1" applyAlignment="1">
      <alignment vertical="center" wrapText="1"/>
      <protection/>
    </xf>
    <xf numFmtId="0" fontId="15" fillId="0" borderId="24" xfId="57" applyFont="1" applyFill="1" applyBorder="1" applyAlignment="1">
      <alignment horizontal="center"/>
      <protection/>
    </xf>
    <xf numFmtId="0" fontId="3" fillId="0" borderId="60" xfId="64" applyFont="1" applyFill="1" applyBorder="1" applyAlignment="1">
      <alignment horizontal="center" vertical="center"/>
      <protection/>
    </xf>
    <xf numFmtId="0" fontId="19" fillId="0" borderId="23" xfId="0" applyFont="1" applyFill="1" applyBorder="1" applyAlignment="1">
      <alignment horizontal="center" vertical="center" wrapText="1"/>
    </xf>
    <xf numFmtId="2" fontId="13" fillId="0" borderId="20" xfId="48" applyNumberFormat="1" applyFont="1" applyFill="1" applyBorder="1" applyAlignment="1">
      <alignment horizontal="center" vertical="center"/>
      <protection/>
    </xf>
    <xf numFmtId="179" fontId="2" fillId="0" borderId="11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3" fillId="0" borderId="61" xfId="48" applyFont="1" applyFill="1" applyBorder="1" applyAlignment="1">
      <alignment horizontal="right" vertical="center"/>
      <protection/>
    </xf>
    <xf numFmtId="2" fontId="14" fillId="0" borderId="62" xfId="48" applyNumberFormat="1" applyFont="1" applyFill="1" applyBorder="1" applyAlignment="1">
      <alignment horizontal="center" vertical="center" wrapText="1"/>
      <protection/>
    </xf>
    <xf numFmtId="2" fontId="14" fillId="0" borderId="63" xfId="48" applyNumberFormat="1" applyFont="1" applyFill="1" applyBorder="1" applyAlignment="1">
      <alignment horizontal="center" vertical="center" wrapText="1"/>
      <protection/>
    </xf>
    <xf numFmtId="0" fontId="14" fillId="0" borderId="40" xfId="48" applyFont="1" applyFill="1" applyBorder="1" applyAlignment="1">
      <alignment horizontal="right" vertical="center" wrapText="1"/>
      <protection/>
    </xf>
    <xf numFmtId="2" fontId="13" fillId="0" borderId="37" xfId="48" applyNumberFormat="1" applyFont="1" applyFill="1" applyBorder="1" applyAlignment="1">
      <alignment horizontal="center" vertical="center" wrapText="1"/>
      <protection/>
    </xf>
    <xf numFmtId="2" fontId="14" fillId="0" borderId="47" xfId="48" applyNumberFormat="1" applyFont="1" applyFill="1" applyBorder="1" applyAlignment="1">
      <alignment vertical="center" wrapText="1"/>
      <protection/>
    </xf>
    <xf numFmtId="2" fontId="14" fillId="0" borderId="51" xfId="48" applyNumberFormat="1" applyFont="1" applyFill="1" applyBorder="1" applyAlignment="1">
      <alignment vertical="center" wrapText="1"/>
      <protection/>
    </xf>
    <xf numFmtId="0" fontId="13" fillId="0" borderId="47" xfId="0" applyFont="1" applyFill="1" applyBorder="1" applyAlignment="1">
      <alignment vertical="center" wrapText="1"/>
    </xf>
    <xf numFmtId="0" fontId="13" fillId="0" borderId="40" xfId="0" applyFont="1" applyFill="1" applyBorder="1" applyAlignment="1">
      <alignment vertical="center" wrapText="1"/>
    </xf>
    <xf numFmtId="2" fontId="14" fillId="0" borderId="32" xfId="48" applyNumberFormat="1" applyFont="1" applyFill="1" applyBorder="1" applyAlignment="1">
      <alignment vertical="center" wrapText="1"/>
      <protection/>
    </xf>
    <xf numFmtId="2" fontId="14" fillId="0" borderId="33" xfId="48" applyNumberFormat="1" applyFont="1" applyFill="1" applyBorder="1" applyAlignment="1">
      <alignment vertical="center" wrapText="1"/>
      <protection/>
    </xf>
    <xf numFmtId="0" fontId="13" fillId="0" borderId="39" xfId="0" applyFont="1" applyFill="1" applyBorder="1" applyAlignment="1">
      <alignment vertical="center" wrapText="1"/>
    </xf>
    <xf numFmtId="2" fontId="14" fillId="0" borderId="39" xfId="48" applyNumberFormat="1" applyFont="1" applyFill="1" applyBorder="1" applyAlignment="1">
      <alignment vertical="center" wrapText="1"/>
      <protection/>
    </xf>
    <xf numFmtId="2" fontId="14" fillId="0" borderId="64" xfId="48" applyNumberFormat="1" applyFont="1" applyFill="1" applyBorder="1" applyAlignment="1">
      <alignment vertical="center" wrapText="1"/>
      <protection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14" fillId="0" borderId="23" xfId="57" applyFont="1" applyFill="1" applyBorder="1" applyAlignment="1">
      <alignment horizontal="center" vertical="center" textRotation="90" wrapText="1"/>
      <protection/>
    </xf>
    <xf numFmtId="0" fontId="15" fillId="0" borderId="65" xfId="57" applyFont="1" applyFill="1" applyBorder="1" applyAlignment="1">
      <alignment/>
      <protection/>
    </xf>
    <xf numFmtId="0" fontId="15" fillId="0" borderId="21" xfId="57" applyFont="1" applyFill="1" applyBorder="1" applyAlignment="1">
      <alignment/>
      <protection/>
    </xf>
    <xf numFmtId="0" fontId="15" fillId="0" borderId="66" xfId="57" applyFont="1" applyFill="1" applyBorder="1" applyAlignment="1">
      <alignment/>
      <protection/>
    </xf>
    <xf numFmtId="0" fontId="15" fillId="0" borderId="48" xfId="57" applyFont="1" applyFill="1" applyBorder="1" applyAlignment="1">
      <alignment/>
      <protection/>
    </xf>
    <xf numFmtId="0" fontId="15" fillId="0" borderId="47" xfId="57" applyFont="1" applyFill="1" applyBorder="1" applyAlignment="1">
      <alignment/>
      <protection/>
    </xf>
    <xf numFmtId="0" fontId="15" fillId="0" borderId="51" xfId="57" applyFont="1" applyFill="1" applyBorder="1" applyAlignment="1">
      <alignment/>
      <protection/>
    </xf>
    <xf numFmtId="0" fontId="2" fillId="0" borderId="65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66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6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4" fillId="0" borderId="68" xfId="57" applyFont="1" applyFill="1" applyBorder="1" applyAlignment="1">
      <alignment horizontal="center" vertical="center" textRotation="90" wrapText="1"/>
      <protection/>
    </xf>
    <xf numFmtId="0" fontId="14" fillId="0" borderId="49" xfId="57" applyFont="1" applyFill="1" applyBorder="1" applyAlignment="1">
      <alignment horizontal="center" vertical="center" textRotation="90" wrapText="1"/>
      <protection/>
    </xf>
    <xf numFmtId="0" fontId="13" fillId="0" borderId="21" xfId="57" applyFont="1" applyFill="1" applyBorder="1" applyAlignment="1">
      <alignment horizontal="center" vertical="center"/>
      <protection/>
    </xf>
    <xf numFmtId="0" fontId="13" fillId="0" borderId="66" xfId="57" applyFont="1" applyFill="1" applyBorder="1" applyAlignment="1">
      <alignment horizontal="center" vertical="center"/>
      <protection/>
    </xf>
    <xf numFmtId="0" fontId="2" fillId="0" borderId="31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3" fillId="0" borderId="48" xfId="0" applyFont="1" applyBorder="1" applyAlignment="1">
      <alignment horizontal="right"/>
    </xf>
    <xf numFmtId="0" fontId="3" fillId="0" borderId="47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0" fillId="0" borderId="0" xfId="0" applyFont="1" applyFill="1" applyAlignment="1">
      <alignment horizontal="center" vertical="center"/>
    </xf>
    <xf numFmtId="0" fontId="13" fillId="0" borderId="37" xfId="57" applyFont="1" applyFill="1" applyBorder="1" applyAlignment="1">
      <alignment horizontal="center" vertical="center" textRotation="90" wrapText="1"/>
      <protection/>
    </xf>
    <xf numFmtId="0" fontId="13" fillId="0" borderId="69" xfId="57" applyFont="1" applyFill="1" applyBorder="1" applyAlignment="1">
      <alignment horizontal="center" vertical="center" textRotation="90" wrapText="1"/>
      <protection/>
    </xf>
    <xf numFmtId="0" fontId="2" fillId="0" borderId="68" xfId="57" applyFont="1" applyFill="1" applyBorder="1" applyAlignment="1">
      <alignment horizontal="center" vertical="center" wrapText="1"/>
      <protection/>
    </xf>
    <xf numFmtId="0" fontId="2" fillId="0" borderId="49" xfId="57" applyFont="1" applyFill="1" applyBorder="1" applyAlignment="1">
      <alignment horizontal="center" vertical="center" wrapText="1"/>
      <protection/>
    </xf>
    <xf numFmtId="0" fontId="13" fillId="0" borderId="37" xfId="57" applyFont="1" applyFill="1" applyBorder="1" applyAlignment="1">
      <alignment horizontal="center" vertical="center" textRotation="90"/>
      <protection/>
    </xf>
    <xf numFmtId="0" fontId="13" fillId="0" borderId="69" xfId="57" applyFont="1" applyFill="1" applyBorder="1" applyAlignment="1">
      <alignment horizontal="center" vertical="center" textRotation="90"/>
      <protection/>
    </xf>
    <xf numFmtId="0" fontId="13" fillId="0" borderId="16" xfId="57" applyFont="1" applyFill="1" applyBorder="1" applyAlignment="1">
      <alignment horizontal="center" vertical="center"/>
      <protection/>
    </xf>
    <xf numFmtId="0" fontId="13" fillId="0" borderId="17" xfId="57" applyFont="1" applyFill="1" applyBorder="1" applyAlignment="1">
      <alignment horizontal="center" vertical="center"/>
      <protection/>
    </xf>
    <xf numFmtId="0" fontId="13" fillId="0" borderId="70" xfId="57" applyFont="1" applyFill="1" applyBorder="1" applyAlignment="1">
      <alignment horizontal="center" vertical="center"/>
      <protection/>
    </xf>
  </cellXfs>
  <cellStyles count="52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_Liepaja Peldu 5 UK tames" xfId="48"/>
    <cellStyle name="Nosaukums" xfId="49"/>
    <cellStyle name="Parasts 2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Style 1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  <cellStyle name="Обычный_33. OZOLNIEKU NOVADA DOME_OZO SKOLA_TELPU, GAITENU, KAPNU TELPU REMONTS_TAME_VADIMS_2011_02_25_melnraksts" xfId="64"/>
    <cellStyle name="Стиль 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9"/>
  <sheetViews>
    <sheetView zoomScalePageLayoutView="0" workbookViewId="0" topLeftCell="A4">
      <selection activeCell="D15" sqref="D15"/>
    </sheetView>
  </sheetViews>
  <sheetFormatPr defaultColWidth="9.140625" defaultRowHeight="12.75"/>
  <cols>
    <col min="1" max="1" width="6.28125" style="1" customWidth="1"/>
    <col min="2" max="2" width="45.28125" style="2" customWidth="1"/>
    <col min="3" max="3" width="7.7109375" style="1" customWidth="1"/>
    <col min="4" max="4" width="10.28125" style="1" customWidth="1"/>
    <col min="5" max="5" width="8.421875" style="1" customWidth="1"/>
    <col min="6" max="6" width="11.28125" style="1" bestFit="1" customWidth="1"/>
    <col min="7" max="16384" width="9.140625" style="1" customWidth="1"/>
  </cols>
  <sheetData>
    <row r="2" spans="1:6" ht="18.75">
      <c r="A2" s="154" t="s">
        <v>39</v>
      </c>
      <c r="B2" s="155"/>
      <c r="C2" s="155"/>
      <c r="D2" s="155"/>
      <c r="E2" s="155"/>
      <c r="F2" s="155"/>
    </row>
    <row r="3" spans="1:6" ht="15">
      <c r="A3" s="156" t="s">
        <v>44</v>
      </c>
      <c r="B3" s="156"/>
      <c r="C3" s="156"/>
      <c r="D3" s="156"/>
      <c r="E3" s="156"/>
      <c r="F3" s="156"/>
    </row>
    <row r="4" spans="1:6" ht="12.75">
      <c r="A4" s="157"/>
      <c r="B4" s="158"/>
      <c r="C4" s="158"/>
      <c r="D4" s="158"/>
      <c r="E4" s="158"/>
      <c r="F4" s="158"/>
    </row>
    <row r="5" spans="1:4" s="4" customFormat="1" ht="13.5" thickBot="1">
      <c r="A5" s="3"/>
      <c r="D5" s="5"/>
    </row>
    <row r="6" spans="1:6" ht="12.75" customHeight="1">
      <c r="A6" s="28" t="s">
        <v>0</v>
      </c>
      <c r="B6" s="29" t="s">
        <v>1</v>
      </c>
      <c r="C6" s="159" t="s">
        <v>2</v>
      </c>
      <c r="D6" s="159" t="s">
        <v>3</v>
      </c>
      <c r="E6" s="159" t="s">
        <v>43</v>
      </c>
      <c r="F6" s="161" t="s">
        <v>42</v>
      </c>
    </row>
    <row r="7" spans="1:6" ht="12.75">
      <c r="A7" s="30" t="s">
        <v>4</v>
      </c>
      <c r="B7" s="6" t="s">
        <v>5</v>
      </c>
      <c r="C7" s="160"/>
      <c r="D7" s="160"/>
      <c r="E7" s="160" t="s">
        <v>6</v>
      </c>
      <c r="F7" s="162" t="s">
        <v>7</v>
      </c>
    </row>
    <row r="8" spans="1:6" ht="12.75">
      <c r="A8" s="31"/>
      <c r="B8" s="7" t="s">
        <v>8</v>
      </c>
      <c r="C8" s="8"/>
      <c r="D8" s="9"/>
      <c r="E8" s="10"/>
      <c r="F8" s="32"/>
    </row>
    <row r="9" spans="1:6" ht="12.75">
      <c r="A9" s="31">
        <v>1</v>
      </c>
      <c r="B9" s="11" t="s">
        <v>9</v>
      </c>
      <c r="C9" s="8" t="s">
        <v>10</v>
      </c>
      <c r="D9" s="12">
        <v>0.105</v>
      </c>
      <c r="E9" s="10"/>
      <c r="F9" s="32">
        <f>D9*E9</f>
        <v>0</v>
      </c>
    </row>
    <row r="10" spans="1:6" ht="25.5">
      <c r="A10" s="31">
        <v>2</v>
      </c>
      <c r="B10" s="11" t="s">
        <v>11</v>
      </c>
      <c r="C10" s="8" t="s">
        <v>12</v>
      </c>
      <c r="D10" s="13">
        <v>36</v>
      </c>
      <c r="E10" s="10"/>
      <c r="F10" s="32">
        <f aca="true" t="shared" si="0" ref="F10:F16">D10*E10</f>
        <v>0</v>
      </c>
    </row>
    <row r="11" spans="1:6" ht="15.75">
      <c r="A11" s="31">
        <v>3</v>
      </c>
      <c r="B11" s="11" t="s">
        <v>51</v>
      </c>
      <c r="C11" s="8" t="s">
        <v>15</v>
      </c>
      <c r="D11" s="13">
        <v>156</v>
      </c>
      <c r="E11" s="9"/>
      <c r="F11" s="32">
        <f t="shared" si="0"/>
        <v>0</v>
      </c>
    </row>
    <row r="12" spans="1:6" ht="25.5">
      <c r="A12" s="31">
        <v>4</v>
      </c>
      <c r="B12" s="11" t="s">
        <v>46</v>
      </c>
      <c r="C12" s="8" t="s">
        <v>12</v>
      </c>
      <c r="D12" s="13">
        <v>49</v>
      </c>
      <c r="E12" s="9"/>
      <c r="F12" s="32">
        <f t="shared" si="0"/>
        <v>0</v>
      </c>
    </row>
    <row r="13" spans="1:6" ht="25.5">
      <c r="A13" s="31">
        <v>5</v>
      </c>
      <c r="B13" s="11" t="s">
        <v>47</v>
      </c>
      <c r="C13" s="8" t="s">
        <v>12</v>
      </c>
      <c r="D13" s="13">
        <v>60</v>
      </c>
      <c r="E13" s="9"/>
      <c r="F13" s="32">
        <f t="shared" si="0"/>
        <v>0</v>
      </c>
    </row>
    <row r="14" spans="1:6" ht="25.5">
      <c r="A14" s="31">
        <v>6</v>
      </c>
      <c r="B14" s="11" t="s">
        <v>13</v>
      </c>
      <c r="C14" s="8" t="s">
        <v>12</v>
      </c>
      <c r="D14" s="13">
        <v>180</v>
      </c>
      <c r="E14" s="9"/>
      <c r="F14" s="32">
        <f t="shared" si="0"/>
        <v>0</v>
      </c>
    </row>
    <row r="15" spans="1:6" ht="15.75">
      <c r="A15" s="31">
        <v>7</v>
      </c>
      <c r="B15" s="11" t="s">
        <v>14</v>
      </c>
      <c r="C15" s="8" t="s">
        <v>15</v>
      </c>
      <c r="D15" s="36">
        <f>D19+D24+SUM(D30:D33)*0.15+D34*0.58</f>
        <v>301.71</v>
      </c>
      <c r="E15" s="9"/>
      <c r="F15" s="32">
        <f t="shared" si="0"/>
        <v>0</v>
      </c>
    </row>
    <row r="16" spans="1:6" ht="25.5">
      <c r="A16" s="31">
        <v>8</v>
      </c>
      <c r="B16" s="11" t="s">
        <v>48</v>
      </c>
      <c r="C16" s="8" t="s">
        <v>15</v>
      </c>
      <c r="D16" s="13">
        <v>580</v>
      </c>
      <c r="E16" s="9"/>
      <c r="F16" s="32">
        <f t="shared" si="0"/>
        <v>0</v>
      </c>
    </row>
    <row r="17" spans="1:6" ht="12.75">
      <c r="A17" s="31"/>
      <c r="B17" s="7" t="s">
        <v>16</v>
      </c>
      <c r="C17" s="8"/>
      <c r="D17" s="13"/>
      <c r="E17" s="9"/>
      <c r="F17" s="32"/>
    </row>
    <row r="18" spans="1:6" ht="12.75">
      <c r="A18" s="31"/>
      <c r="B18" s="15" t="s">
        <v>17</v>
      </c>
      <c r="C18" s="8"/>
      <c r="D18" s="13"/>
      <c r="E18" s="9"/>
      <c r="F18" s="32"/>
    </row>
    <row r="19" spans="1:6" ht="19.5" customHeight="1">
      <c r="A19" s="31">
        <v>9</v>
      </c>
      <c r="B19" s="11" t="s">
        <v>18</v>
      </c>
      <c r="C19" s="8" t="s">
        <v>15</v>
      </c>
      <c r="D19" s="13">
        <v>58</v>
      </c>
      <c r="E19" s="9"/>
      <c r="F19" s="32">
        <f aca="true" t="shared" si="1" ref="F19:F41">D19*E19</f>
        <v>0</v>
      </c>
    </row>
    <row r="20" spans="1:6" ht="15.75">
      <c r="A20" s="31">
        <v>10</v>
      </c>
      <c r="B20" s="11" t="s">
        <v>19</v>
      </c>
      <c r="C20" s="8" t="s">
        <v>15</v>
      </c>
      <c r="D20" s="13">
        <v>58</v>
      </c>
      <c r="E20" s="9"/>
      <c r="F20" s="32">
        <f t="shared" si="1"/>
        <v>0</v>
      </c>
    </row>
    <row r="21" spans="1:6" ht="25.5">
      <c r="A21" s="31">
        <v>11</v>
      </c>
      <c r="B21" s="11" t="s">
        <v>20</v>
      </c>
      <c r="C21" s="8" t="s">
        <v>15</v>
      </c>
      <c r="D21" s="13">
        <v>58</v>
      </c>
      <c r="E21" s="9"/>
      <c r="F21" s="32">
        <f t="shared" si="1"/>
        <v>0</v>
      </c>
    </row>
    <row r="22" spans="1:6" ht="15.75">
      <c r="A22" s="31">
        <v>12</v>
      </c>
      <c r="B22" s="11" t="s">
        <v>21</v>
      </c>
      <c r="C22" s="8" t="s">
        <v>12</v>
      </c>
      <c r="D22" s="13">
        <v>18</v>
      </c>
      <c r="E22" s="9"/>
      <c r="F22" s="32">
        <f t="shared" si="1"/>
        <v>0</v>
      </c>
    </row>
    <row r="23" spans="1:6" ht="12.75">
      <c r="A23" s="31"/>
      <c r="B23" s="16" t="s">
        <v>22</v>
      </c>
      <c r="C23" s="8"/>
      <c r="D23" s="13"/>
      <c r="E23" s="9"/>
      <c r="F23" s="32"/>
    </row>
    <row r="24" spans="1:6" ht="15.75">
      <c r="A24" s="31">
        <v>13</v>
      </c>
      <c r="B24" s="11" t="s">
        <v>23</v>
      </c>
      <c r="C24" s="8" t="s">
        <v>15</v>
      </c>
      <c r="D24" s="13">
        <v>165</v>
      </c>
      <c r="E24" s="9"/>
      <c r="F24" s="32">
        <f t="shared" si="1"/>
        <v>0</v>
      </c>
    </row>
    <row r="25" spans="1:6" ht="15.75">
      <c r="A25" s="31">
        <v>14</v>
      </c>
      <c r="B25" s="11" t="s">
        <v>24</v>
      </c>
      <c r="C25" s="8" t="s">
        <v>12</v>
      </c>
      <c r="D25" s="13">
        <v>6</v>
      </c>
      <c r="E25" s="9"/>
      <c r="F25" s="32">
        <f t="shared" si="1"/>
        <v>0</v>
      </c>
    </row>
    <row r="26" spans="1:6" ht="15.75">
      <c r="A26" s="31">
        <v>15</v>
      </c>
      <c r="B26" s="11" t="s">
        <v>25</v>
      </c>
      <c r="C26" s="8" t="s">
        <v>12</v>
      </c>
      <c r="D26" s="13">
        <v>22</v>
      </c>
      <c r="E26" s="9"/>
      <c r="F26" s="32">
        <f t="shared" si="1"/>
        <v>0</v>
      </c>
    </row>
    <row r="27" spans="1:6" ht="15.75">
      <c r="A27" s="31">
        <v>16</v>
      </c>
      <c r="B27" s="11" t="s">
        <v>50</v>
      </c>
      <c r="C27" s="8" t="s">
        <v>12</v>
      </c>
      <c r="D27" s="13">
        <v>36</v>
      </c>
      <c r="E27" s="9"/>
      <c r="F27" s="32">
        <f t="shared" si="1"/>
        <v>0</v>
      </c>
    </row>
    <row r="28" spans="1:7" ht="15.75">
      <c r="A28" s="31">
        <v>17</v>
      </c>
      <c r="B28" s="11" t="s">
        <v>54</v>
      </c>
      <c r="C28" s="8" t="s">
        <v>15</v>
      </c>
      <c r="D28" s="13">
        <v>580</v>
      </c>
      <c r="E28" s="9"/>
      <c r="F28" s="32">
        <f t="shared" si="1"/>
        <v>0</v>
      </c>
      <c r="G28" s="37"/>
    </row>
    <row r="29" spans="1:6" ht="12.75">
      <c r="A29" s="31"/>
      <c r="B29" s="15" t="s">
        <v>26</v>
      </c>
      <c r="C29" s="8"/>
      <c r="D29" s="14"/>
      <c r="E29" s="9"/>
      <c r="F29" s="32"/>
    </row>
    <row r="30" spans="1:6" ht="12.75">
      <c r="A30" s="31">
        <v>18</v>
      </c>
      <c r="B30" s="11" t="s">
        <v>27</v>
      </c>
      <c r="C30" s="8" t="s">
        <v>28</v>
      </c>
      <c r="D30" s="36">
        <v>102</v>
      </c>
      <c r="E30" s="9"/>
      <c r="F30" s="32">
        <f t="shared" si="1"/>
        <v>0</v>
      </c>
    </row>
    <row r="31" spans="1:6" ht="12.75">
      <c r="A31" s="31">
        <v>19</v>
      </c>
      <c r="B31" s="11" t="s">
        <v>29</v>
      </c>
      <c r="C31" s="8" t="s">
        <v>28</v>
      </c>
      <c r="D31" s="36">
        <v>5</v>
      </c>
      <c r="E31" s="9"/>
      <c r="F31" s="32">
        <f t="shared" si="1"/>
        <v>0</v>
      </c>
    </row>
    <row r="32" spans="1:6" ht="12.75">
      <c r="A32" s="31">
        <v>20</v>
      </c>
      <c r="B32" s="11" t="s">
        <v>52</v>
      </c>
      <c r="C32" s="8" t="s">
        <v>28</v>
      </c>
      <c r="D32" s="36">
        <v>2</v>
      </c>
      <c r="E32" s="9"/>
      <c r="F32" s="32">
        <f t="shared" si="1"/>
        <v>0</v>
      </c>
    </row>
    <row r="33" spans="1:6" ht="12.75">
      <c r="A33" s="31">
        <v>21</v>
      </c>
      <c r="B33" s="11" t="s">
        <v>53</v>
      </c>
      <c r="C33" s="8" t="s">
        <v>28</v>
      </c>
      <c r="D33" s="36">
        <v>2</v>
      </c>
      <c r="E33" s="9"/>
      <c r="F33" s="32">
        <f t="shared" si="1"/>
        <v>0</v>
      </c>
    </row>
    <row r="34" spans="1:6" ht="12.75">
      <c r="A34" s="31">
        <v>22</v>
      </c>
      <c r="B34" s="11" t="s">
        <v>30</v>
      </c>
      <c r="C34" s="8" t="s">
        <v>28</v>
      </c>
      <c r="D34" s="36">
        <v>107</v>
      </c>
      <c r="E34" s="9"/>
      <c r="F34" s="32">
        <f t="shared" si="1"/>
        <v>0</v>
      </c>
    </row>
    <row r="35" spans="1:6" ht="12.75">
      <c r="A35" s="31"/>
      <c r="B35" s="7" t="s">
        <v>31</v>
      </c>
      <c r="C35" s="8"/>
      <c r="D35" s="36"/>
      <c r="E35" s="9"/>
      <c r="F35" s="32"/>
    </row>
    <row r="36" spans="1:6" ht="38.25">
      <c r="A36" s="31">
        <v>23</v>
      </c>
      <c r="B36" s="17" t="s">
        <v>56</v>
      </c>
      <c r="C36" s="8" t="s">
        <v>32</v>
      </c>
      <c r="D36" s="36">
        <v>1</v>
      </c>
      <c r="E36" s="9"/>
      <c r="F36" s="32">
        <f t="shared" si="1"/>
        <v>0</v>
      </c>
    </row>
    <row r="37" spans="1:6" ht="12.75">
      <c r="A37" s="31">
        <v>24</v>
      </c>
      <c r="B37" s="17" t="s">
        <v>45</v>
      </c>
      <c r="C37" s="8" t="s">
        <v>28</v>
      </c>
      <c r="D37" s="13">
        <v>14</v>
      </c>
      <c r="E37" s="9"/>
      <c r="F37" s="32">
        <f t="shared" si="1"/>
        <v>0</v>
      </c>
    </row>
    <row r="38" spans="1:6" ht="24" customHeight="1">
      <c r="A38" s="31">
        <v>25</v>
      </c>
      <c r="B38" s="17" t="s">
        <v>55</v>
      </c>
      <c r="C38" s="8" t="s">
        <v>15</v>
      </c>
      <c r="D38" s="13">
        <v>1</v>
      </c>
      <c r="E38" s="9"/>
      <c r="F38" s="32">
        <f t="shared" si="1"/>
        <v>0</v>
      </c>
    </row>
    <row r="39" spans="1:6" ht="12.75">
      <c r="A39" s="31"/>
      <c r="B39" s="7" t="s">
        <v>33</v>
      </c>
      <c r="C39" s="8"/>
      <c r="D39" s="36"/>
      <c r="E39" s="9"/>
      <c r="F39" s="32"/>
    </row>
    <row r="40" spans="1:6" ht="12.75">
      <c r="A40" s="31">
        <v>26</v>
      </c>
      <c r="B40" s="11" t="s">
        <v>49</v>
      </c>
      <c r="C40" s="8" t="s">
        <v>28</v>
      </c>
      <c r="D40" s="13">
        <v>50</v>
      </c>
      <c r="E40" s="9"/>
      <c r="F40" s="32">
        <f t="shared" si="1"/>
        <v>0</v>
      </c>
    </row>
    <row r="41" spans="1:6" ht="26.25" thickBot="1">
      <c r="A41" s="31">
        <v>27</v>
      </c>
      <c r="B41" s="17" t="s">
        <v>34</v>
      </c>
      <c r="C41" s="8" t="s">
        <v>35</v>
      </c>
      <c r="D41" s="36">
        <v>1</v>
      </c>
      <c r="E41" s="9"/>
      <c r="F41" s="32">
        <f t="shared" si="1"/>
        <v>0</v>
      </c>
    </row>
    <row r="42" spans="1:6" ht="13.5" thickBot="1">
      <c r="A42" s="18" t="s">
        <v>36</v>
      </c>
      <c r="B42" s="19" t="s">
        <v>37</v>
      </c>
      <c r="C42" s="20" t="s">
        <v>36</v>
      </c>
      <c r="D42" s="21" t="s">
        <v>36</v>
      </c>
      <c r="E42" s="22" t="s">
        <v>36</v>
      </c>
      <c r="F42" s="23">
        <f>SUM(F9:F41)</f>
        <v>0</v>
      </c>
    </row>
    <row r="43" spans="1:6" ht="13.5" thickBot="1">
      <c r="A43" s="18" t="s">
        <v>36</v>
      </c>
      <c r="B43" s="19" t="s">
        <v>40</v>
      </c>
      <c r="C43" s="20" t="s">
        <v>36</v>
      </c>
      <c r="D43" s="21" t="s">
        <v>36</v>
      </c>
      <c r="E43" s="22" t="s">
        <v>36</v>
      </c>
      <c r="F43" s="23">
        <f>ROUND(0.22*F42,2)</f>
        <v>0</v>
      </c>
    </row>
    <row r="44" spans="1:6" ht="13.5" thickBot="1">
      <c r="A44" s="18" t="s">
        <v>36</v>
      </c>
      <c r="B44" s="19" t="s">
        <v>41</v>
      </c>
      <c r="C44" s="20" t="s">
        <v>36</v>
      </c>
      <c r="D44" s="21" t="s">
        <v>36</v>
      </c>
      <c r="E44" s="22" t="s">
        <v>36</v>
      </c>
      <c r="F44" s="23">
        <f>F42+F43</f>
        <v>0</v>
      </c>
    </row>
    <row r="45" spans="2:4" ht="12.75" customHeight="1">
      <c r="B45" s="1"/>
      <c r="C45" s="33"/>
      <c r="D45" s="33"/>
    </row>
    <row r="46" spans="1:6" ht="12.75" customHeight="1">
      <c r="A46" s="26" t="s">
        <v>36</v>
      </c>
      <c r="C46" s="152"/>
      <c r="D46" s="152"/>
      <c r="E46" s="26"/>
      <c r="F46" s="27"/>
    </row>
    <row r="47" spans="1:6" ht="12.75">
      <c r="A47" s="153" t="s">
        <v>38</v>
      </c>
      <c r="B47" s="153"/>
      <c r="C47" s="24" t="s">
        <v>36</v>
      </c>
      <c r="D47" s="25"/>
      <c r="E47" s="35"/>
      <c r="F47" s="34"/>
    </row>
    <row r="49" spans="1:6" ht="12.75">
      <c r="A49" s="153" t="s">
        <v>57</v>
      </c>
      <c r="B49" s="153"/>
      <c r="C49" s="24" t="s">
        <v>36</v>
      </c>
      <c r="D49" s="25"/>
      <c r="E49" s="35"/>
      <c r="F49" s="34"/>
    </row>
  </sheetData>
  <sheetProtection/>
  <mergeCells count="10">
    <mergeCell ref="C46:D46"/>
    <mergeCell ref="A47:B47"/>
    <mergeCell ref="A49:B49"/>
    <mergeCell ref="A2:F2"/>
    <mergeCell ref="A3:F3"/>
    <mergeCell ref="A4:F4"/>
    <mergeCell ref="C6:C7"/>
    <mergeCell ref="D6:D7"/>
    <mergeCell ref="E6:E7"/>
    <mergeCell ref="F6:F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tabSelected="1" workbookViewId="0" topLeftCell="A25">
      <selection activeCell="G49" sqref="G49"/>
    </sheetView>
  </sheetViews>
  <sheetFormatPr defaultColWidth="9.140625" defaultRowHeight="12.75"/>
  <cols>
    <col min="1" max="1" width="5.140625" style="0" customWidth="1"/>
    <col min="2" max="2" width="46.7109375" style="0" customWidth="1"/>
    <col min="3" max="3" width="6.00390625" style="0" customWidth="1"/>
    <col min="4" max="4" width="6.57421875" style="0" customWidth="1"/>
    <col min="5" max="5" width="6.7109375" style="0" customWidth="1"/>
    <col min="6" max="7" width="7.140625" style="0" customWidth="1"/>
    <col min="8" max="8" width="6.421875" style="0" customWidth="1"/>
    <col min="9" max="9" width="7.421875" style="0" customWidth="1"/>
    <col min="10" max="10" width="7.140625" style="0" customWidth="1"/>
    <col min="11" max="11" width="6.7109375" style="0" customWidth="1"/>
    <col min="12" max="12" width="8.140625" style="0" customWidth="1"/>
    <col min="13" max="13" width="7.8515625" style="0" customWidth="1"/>
    <col min="14" max="14" width="7.57421875" style="0" customWidth="1"/>
    <col min="15" max="15" width="8.140625" style="0" customWidth="1"/>
  </cols>
  <sheetData>
    <row r="1" spans="1:15" ht="15.75" customHeight="1">
      <c r="A1" s="173" t="s">
        <v>102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5" ht="15">
      <c r="A2" s="156" t="s">
        <v>101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15" ht="15.75" thickBot="1">
      <c r="A3" s="156" t="s">
        <v>100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</row>
    <row r="4" spans="1:15" ht="13.5" thickBot="1">
      <c r="A4" s="174" t="s">
        <v>59</v>
      </c>
      <c r="B4" s="176" t="s">
        <v>60</v>
      </c>
      <c r="C4" s="178" t="s">
        <v>61</v>
      </c>
      <c r="D4" s="174" t="s">
        <v>62</v>
      </c>
      <c r="E4" s="180" t="s">
        <v>86</v>
      </c>
      <c r="F4" s="181"/>
      <c r="G4" s="181"/>
      <c r="H4" s="181"/>
      <c r="I4" s="182"/>
      <c r="J4" s="163" t="s">
        <v>92</v>
      </c>
      <c r="K4" s="165" t="s">
        <v>87</v>
      </c>
      <c r="L4" s="165"/>
      <c r="M4" s="165"/>
      <c r="N4" s="165"/>
      <c r="O4" s="166"/>
    </row>
    <row r="5" spans="1:15" ht="67.5" customHeight="1" thickBot="1">
      <c r="A5" s="175"/>
      <c r="B5" s="177"/>
      <c r="C5" s="179"/>
      <c r="D5" s="175"/>
      <c r="E5" s="38" t="s">
        <v>63</v>
      </c>
      <c r="F5" s="39" t="s">
        <v>88</v>
      </c>
      <c r="G5" s="40" t="s">
        <v>89</v>
      </c>
      <c r="H5" s="39" t="s">
        <v>90</v>
      </c>
      <c r="I5" s="40" t="s">
        <v>91</v>
      </c>
      <c r="J5" s="164"/>
      <c r="K5" s="40" t="s">
        <v>64</v>
      </c>
      <c r="L5" s="39" t="s">
        <v>89</v>
      </c>
      <c r="M5" s="39" t="s">
        <v>90</v>
      </c>
      <c r="N5" s="40" t="s">
        <v>91</v>
      </c>
      <c r="O5" s="139" t="s">
        <v>93</v>
      </c>
    </row>
    <row r="6" spans="1:15" ht="13.5" thickBot="1">
      <c r="A6" s="41">
        <v>1</v>
      </c>
      <c r="B6" s="42">
        <v>2</v>
      </c>
      <c r="C6" s="41">
        <v>3</v>
      </c>
      <c r="D6" s="41">
        <v>4</v>
      </c>
      <c r="E6" s="96">
        <v>5</v>
      </c>
      <c r="F6" s="41">
        <v>6</v>
      </c>
      <c r="G6" s="115">
        <v>7</v>
      </c>
      <c r="H6" s="41">
        <v>8</v>
      </c>
      <c r="I6" s="115">
        <v>9</v>
      </c>
      <c r="J6" s="41">
        <v>10</v>
      </c>
      <c r="K6" s="115">
        <v>11</v>
      </c>
      <c r="L6" s="41">
        <v>12</v>
      </c>
      <c r="M6" s="115">
        <v>13</v>
      </c>
      <c r="N6" s="41">
        <v>14</v>
      </c>
      <c r="O6" s="41">
        <v>15</v>
      </c>
    </row>
    <row r="7" spans="1:15" ht="13.5" thickBot="1">
      <c r="A7" s="41"/>
      <c r="B7" s="42" t="s">
        <v>97</v>
      </c>
      <c r="C7" s="140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2"/>
    </row>
    <row r="8" spans="1:15" ht="13.5" customHeight="1" thickBot="1">
      <c r="A8" s="96"/>
      <c r="B8" s="97" t="s">
        <v>71</v>
      </c>
      <c r="C8" s="143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5"/>
    </row>
    <row r="9" spans="1:16" ht="26.25" customHeight="1">
      <c r="A9" s="43">
        <v>1</v>
      </c>
      <c r="B9" s="93" t="s">
        <v>72</v>
      </c>
      <c r="C9" s="94" t="s">
        <v>70</v>
      </c>
      <c r="D9" s="95">
        <v>63</v>
      </c>
      <c r="E9" s="44"/>
      <c r="F9" s="44">
        <v>3.5</v>
      </c>
      <c r="G9" s="44">
        <f>E9*F9</f>
        <v>0</v>
      </c>
      <c r="H9" s="44"/>
      <c r="I9" s="45"/>
      <c r="J9" s="46">
        <f aca="true" t="shared" si="0" ref="J9:J17">SUM(G9:I9)</f>
        <v>0</v>
      </c>
      <c r="K9" s="47">
        <f aca="true" t="shared" si="1" ref="K9:K18">ROUND(D9*E9,2)</f>
        <v>0</v>
      </c>
      <c r="L9" s="48">
        <f aca="true" t="shared" si="2" ref="L9:L18">ROUND(D9*G9,2)</f>
        <v>0</v>
      </c>
      <c r="M9" s="48"/>
      <c r="N9" s="49">
        <f aca="true" t="shared" si="3" ref="N9:N18">ROUND(D9*I9,2)</f>
        <v>0</v>
      </c>
      <c r="O9" s="50">
        <f aca="true" t="shared" si="4" ref="O9:O18">SUM(L9:N9)</f>
        <v>0</v>
      </c>
      <c r="P9" s="120"/>
    </row>
    <row r="10" spans="1:16" ht="13.5" customHeight="1">
      <c r="A10" s="43">
        <v>2</v>
      </c>
      <c r="B10" s="84" t="s">
        <v>81</v>
      </c>
      <c r="C10" s="83" t="s">
        <v>69</v>
      </c>
      <c r="D10" s="85">
        <v>18</v>
      </c>
      <c r="E10" s="52"/>
      <c r="F10" s="44">
        <v>3.5</v>
      </c>
      <c r="G10" s="44">
        <f>E10*F10</f>
        <v>0</v>
      </c>
      <c r="H10" s="44"/>
      <c r="I10" s="45"/>
      <c r="J10" s="46">
        <f t="shared" si="0"/>
        <v>0</v>
      </c>
      <c r="K10" s="47">
        <f t="shared" si="1"/>
        <v>0</v>
      </c>
      <c r="L10" s="48">
        <f t="shared" si="2"/>
        <v>0</v>
      </c>
      <c r="M10" s="48"/>
      <c r="N10" s="49">
        <f t="shared" si="3"/>
        <v>0</v>
      </c>
      <c r="O10" s="50">
        <f t="shared" si="4"/>
        <v>0</v>
      </c>
      <c r="P10" s="120"/>
    </row>
    <row r="11" spans="1:16" ht="13.5" customHeight="1">
      <c r="A11" s="43">
        <v>3</v>
      </c>
      <c r="B11" s="84" t="s">
        <v>96</v>
      </c>
      <c r="C11" s="83" t="s">
        <v>68</v>
      </c>
      <c r="D11" s="85">
        <v>113</v>
      </c>
      <c r="E11" s="52"/>
      <c r="F11" s="44">
        <v>3.5</v>
      </c>
      <c r="G11" s="44">
        <f>E11*F11</f>
        <v>0</v>
      </c>
      <c r="H11" s="44"/>
      <c r="I11" s="45"/>
      <c r="J11" s="46">
        <f t="shared" si="0"/>
        <v>0</v>
      </c>
      <c r="K11" s="47">
        <f t="shared" si="1"/>
        <v>0</v>
      </c>
      <c r="L11" s="48">
        <f t="shared" si="2"/>
        <v>0</v>
      </c>
      <c r="M11" s="48"/>
      <c r="N11" s="49">
        <f t="shared" si="3"/>
        <v>0</v>
      </c>
      <c r="O11" s="50">
        <f t="shared" si="4"/>
        <v>0</v>
      </c>
      <c r="P11" s="120"/>
    </row>
    <row r="12" spans="1:16" ht="13.5" customHeight="1" thickBot="1">
      <c r="A12" s="98">
        <v>4</v>
      </c>
      <c r="B12" s="99" t="s">
        <v>67</v>
      </c>
      <c r="C12" s="100" t="s">
        <v>68</v>
      </c>
      <c r="D12" s="101">
        <v>126</v>
      </c>
      <c r="E12" s="102"/>
      <c r="F12" s="103">
        <v>3.5</v>
      </c>
      <c r="G12" s="103">
        <f>E12*F12</f>
        <v>0</v>
      </c>
      <c r="H12" s="103"/>
      <c r="I12" s="104"/>
      <c r="J12" s="105">
        <f t="shared" si="0"/>
        <v>0</v>
      </c>
      <c r="K12" s="106">
        <f t="shared" si="1"/>
        <v>0</v>
      </c>
      <c r="L12" s="107">
        <f t="shared" si="2"/>
        <v>0</v>
      </c>
      <c r="M12" s="107"/>
      <c r="N12" s="108">
        <f t="shared" si="3"/>
        <v>0</v>
      </c>
      <c r="O12" s="109">
        <f t="shared" si="4"/>
        <v>0</v>
      </c>
      <c r="P12" s="120"/>
    </row>
    <row r="13" spans="1:16" ht="13.5" customHeight="1" thickBot="1">
      <c r="A13" s="111"/>
      <c r="B13" s="97" t="s">
        <v>16</v>
      </c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4"/>
      <c r="P13" s="120"/>
    </row>
    <row r="14" spans="1:16" ht="13.5" customHeight="1">
      <c r="A14" s="43">
        <v>1</v>
      </c>
      <c r="B14" s="110" t="s">
        <v>79</v>
      </c>
      <c r="C14" s="94" t="s">
        <v>70</v>
      </c>
      <c r="D14" s="95">
        <v>45</v>
      </c>
      <c r="E14" s="44"/>
      <c r="F14" s="44">
        <v>3.5</v>
      </c>
      <c r="G14" s="44">
        <f aca="true" t="shared" si="5" ref="G14:G23">E14*F14</f>
        <v>0</v>
      </c>
      <c r="H14" s="44"/>
      <c r="I14" s="45"/>
      <c r="J14" s="46">
        <f>SUM(G14:I14)</f>
        <v>0</v>
      </c>
      <c r="K14" s="47">
        <f>ROUND(D14*E14,2)</f>
        <v>0</v>
      </c>
      <c r="L14" s="48">
        <f>ROUND(D14*G14,2)</f>
        <v>0</v>
      </c>
      <c r="M14" s="48">
        <f aca="true" t="shared" si="6" ref="M14:M23">ROUND(D14*H14,2)</f>
        <v>0</v>
      </c>
      <c r="N14" s="49">
        <f>ROUND(D14*I14,2)</f>
        <v>0</v>
      </c>
      <c r="O14" s="50">
        <f>SUM(L14:N14)</f>
        <v>0</v>
      </c>
      <c r="P14" s="120"/>
    </row>
    <row r="15" spans="1:16" ht="13.5" customHeight="1">
      <c r="A15" s="51">
        <v>2</v>
      </c>
      <c r="B15" s="84" t="s">
        <v>80</v>
      </c>
      <c r="C15" s="83" t="s">
        <v>70</v>
      </c>
      <c r="D15" s="85">
        <v>35</v>
      </c>
      <c r="E15" s="52"/>
      <c r="F15" s="44">
        <v>3.5</v>
      </c>
      <c r="G15" s="44">
        <f t="shared" si="5"/>
        <v>0</v>
      </c>
      <c r="H15" s="52"/>
      <c r="I15" s="45"/>
      <c r="J15" s="46">
        <f t="shared" si="0"/>
        <v>0</v>
      </c>
      <c r="K15" s="47">
        <f t="shared" si="1"/>
        <v>0</v>
      </c>
      <c r="L15" s="48">
        <f>ROUND(D15*G15,2)</f>
        <v>0</v>
      </c>
      <c r="M15" s="48">
        <f t="shared" si="6"/>
        <v>0</v>
      </c>
      <c r="N15" s="49">
        <f t="shared" si="3"/>
        <v>0</v>
      </c>
      <c r="O15" s="50">
        <f t="shared" si="4"/>
        <v>0</v>
      </c>
      <c r="P15" s="120"/>
    </row>
    <row r="16" spans="1:16" ht="13.5" customHeight="1">
      <c r="A16" s="51">
        <v>3</v>
      </c>
      <c r="B16" s="84" t="s">
        <v>73</v>
      </c>
      <c r="C16" s="83" t="s">
        <v>70</v>
      </c>
      <c r="D16" s="85">
        <v>10</v>
      </c>
      <c r="E16" s="52"/>
      <c r="F16" s="44">
        <v>3.5</v>
      </c>
      <c r="G16" s="44">
        <f t="shared" si="5"/>
        <v>0</v>
      </c>
      <c r="H16" s="52"/>
      <c r="I16" s="45"/>
      <c r="J16" s="46">
        <f t="shared" si="0"/>
        <v>0</v>
      </c>
      <c r="K16" s="47">
        <f t="shared" si="1"/>
        <v>0</v>
      </c>
      <c r="L16" s="48">
        <f>ROUND(D16*G16,2)</f>
        <v>0</v>
      </c>
      <c r="M16" s="48">
        <f t="shared" si="6"/>
        <v>0</v>
      </c>
      <c r="N16" s="49">
        <f t="shared" si="3"/>
        <v>0</v>
      </c>
      <c r="O16" s="50">
        <f t="shared" si="4"/>
        <v>0</v>
      </c>
      <c r="P16" s="120"/>
    </row>
    <row r="17" spans="1:16" ht="13.5" customHeight="1">
      <c r="A17" s="51">
        <v>4</v>
      </c>
      <c r="B17" s="84" t="s">
        <v>74</v>
      </c>
      <c r="C17" s="83" t="s">
        <v>68</v>
      </c>
      <c r="D17" s="85">
        <v>95</v>
      </c>
      <c r="E17" s="52"/>
      <c r="F17" s="44">
        <v>3.5</v>
      </c>
      <c r="G17" s="44">
        <f t="shared" si="5"/>
        <v>0</v>
      </c>
      <c r="H17" s="52"/>
      <c r="I17" s="45"/>
      <c r="J17" s="46">
        <f t="shared" si="0"/>
        <v>0</v>
      </c>
      <c r="K17" s="47">
        <f t="shared" si="1"/>
        <v>0</v>
      </c>
      <c r="L17" s="48">
        <f t="shared" si="2"/>
        <v>0</v>
      </c>
      <c r="M17" s="48">
        <f t="shared" si="6"/>
        <v>0</v>
      </c>
      <c r="N17" s="49">
        <f t="shared" si="3"/>
        <v>0</v>
      </c>
      <c r="O17" s="50">
        <f t="shared" si="4"/>
        <v>0</v>
      </c>
      <c r="P17" s="120"/>
    </row>
    <row r="18" spans="1:16" ht="13.5" customHeight="1">
      <c r="A18" s="51">
        <v>5</v>
      </c>
      <c r="B18" s="84" t="s">
        <v>75</v>
      </c>
      <c r="C18" s="83" t="s">
        <v>68</v>
      </c>
      <c r="D18" s="85">
        <v>8</v>
      </c>
      <c r="E18" s="52"/>
      <c r="F18" s="44">
        <v>3.5</v>
      </c>
      <c r="G18" s="44">
        <f t="shared" si="5"/>
        <v>0</v>
      </c>
      <c r="H18" s="52"/>
      <c r="I18" s="45"/>
      <c r="J18" s="46">
        <f aca="true" t="shared" si="7" ref="J18:J23">SUM(G18:I18)</f>
        <v>0</v>
      </c>
      <c r="K18" s="47">
        <f t="shared" si="1"/>
        <v>0</v>
      </c>
      <c r="L18" s="48">
        <f t="shared" si="2"/>
        <v>0</v>
      </c>
      <c r="M18" s="48">
        <f t="shared" si="6"/>
        <v>0</v>
      </c>
      <c r="N18" s="49">
        <f t="shared" si="3"/>
        <v>0</v>
      </c>
      <c r="O18" s="50">
        <f t="shared" si="4"/>
        <v>0</v>
      </c>
      <c r="P18" s="120"/>
    </row>
    <row r="19" spans="1:16" ht="13.5" customHeight="1">
      <c r="A19" s="51">
        <v>6</v>
      </c>
      <c r="B19" s="84" t="s">
        <v>82</v>
      </c>
      <c r="C19" s="83" t="s">
        <v>68</v>
      </c>
      <c r="D19" s="85">
        <v>7</v>
      </c>
      <c r="E19" s="52"/>
      <c r="F19" s="44">
        <v>3.5</v>
      </c>
      <c r="G19" s="44">
        <f t="shared" si="5"/>
        <v>0</v>
      </c>
      <c r="H19" s="52"/>
      <c r="I19" s="45"/>
      <c r="J19" s="46">
        <f t="shared" si="7"/>
        <v>0</v>
      </c>
      <c r="K19" s="47">
        <f aca="true" t="shared" si="8" ref="K19:K24">ROUND(D19*E19,2)</f>
        <v>0</v>
      </c>
      <c r="L19" s="48">
        <f aca="true" t="shared" si="9" ref="L19:L24">ROUND(D19*G19,2)</f>
        <v>0</v>
      </c>
      <c r="M19" s="48">
        <f>ROUND(D19*H19,2)</f>
        <v>0</v>
      </c>
      <c r="N19" s="49">
        <f aca="true" t="shared" si="10" ref="N19:N24">ROUND(D19*I19,2)</f>
        <v>0</v>
      </c>
      <c r="O19" s="50">
        <f aca="true" t="shared" si="11" ref="O19:O24">SUM(L19:N19)</f>
        <v>0</v>
      </c>
      <c r="P19" s="120"/>
    </row>
    <row r="20" spans="1:16" ht="13.5" customHeight="1">
      <c r="A20" s="51">
        <v>7</v>
      </c>
      <c r="B20" s="84" t="s">
        <v>76</v>
      </c>
      <c r="C20" s="83" t="s">
        <v>68</v>
      </c>
      <c r="D20" s="85">
        <v>58</v>
      </c>
      <c r="E20" s="52"/>
      <c r="F20" s="44">
        <v>3.5</v>
      </c>
      <c r="G20" s="44">
        <f t="shared" si="5"/>
        <v>0</v>
      </c>
      <c r="H20" s="52"/>
      <c r="I20" s="45"/>
      <c r="J20" s="46">
        <f t="shared" si="7"/>
        <v>0</v>
      </c>
      <c r="K20" s="47">
        <f t="shared" si="8"/>
        <v>0</v>
      </c>
      <c r="L20" s="48">
        <f t="shared" si="9"/>
        <v>0</v>
      </c>
      <c r="M20" s="48">
        <f t="shared" si="6"/>
        <v>0</v>
      </c>
      <c r="N20" s="49">
        <f t="shared" si="10"/>
        <v>0</v>
      </c>
      <c r="O20" s="50">
        <f t="shared" si="11"/>
        <v>0</v>
      </c>
      <c r="P20" s="120"/>
    </row>
    <row r="21" spans="1:16" ht="13.5" customHeight="1">
      <c r="A21" s="51">
        <v>8</v>
      </c>
      <c r="B21" s="84" t="s">
        <v>77</v>
      </c>
      <c r="C21" s="83" t="s">
        <v>69</v>
      </c>
      <c r="D21" s="85">
        <v>180</v>
      </c>
      <c r="E21" s="52"/>
      <c r="F21" s="44">
        <v>3.5</v>
      </c>
      <c r="G21" s="44">
        <f t="shared" si="5"/>
        <v>0</v>
      </c>
      <c r="H21" s="52"/>
      <c r="I21" s="45"/>
      <c r="J21" s="46">
        <f t="shared" si="7"/>
        <v>0</v>
      </c>
      <c r="K21" s="47">
        <f t="shared" si="8"/>
        <v>0</v>
      </c>
      <c r="L21" s="48">
        <f t="shared" si="9"/>
        <v>0</v>
      </c>
      <c r="M21" s="48">
        <f t="shared" si="6"/>
        <v>0</v>
      </c>
      <c r="N21" s="49">
        <f t="shared" si="10"/>
        <v>0</v>
      </c>
      <c r="O21" s="50">
        <f t="shared" si="11"/>
        <v>0</v>
      </c>
      <c r="P21" s="120"/>
    </row>
    <row r="22" spans="1:16" ht="13.5" customHeight="1">
      <c r="A22" s="51">
        <v>9</v>
      </c>
      <c r="B22" s="84" t="s">
        <v>83</v>
      </c>
      <c r="C22" s="83" t="s">
        <v>69</v>
      </c>
      <c r="D22" s="85">
        <v>65</v>
      </c>
      <c r="E22" s="52"/>
      <c r="F22" s="44">
        <v>3.5</v>
      </c>
      <c r="G22" s="44">
        <f t="shared" si="5"/>
        <v>0</v>
      </c>
      <c r="H22" s="52"/>
      <c r="I22" s="45"/>
      <c r="J22" s="46">
        <f t="shared" si="7"/>
        <v>0</v>
      </c>
      <c r="K22" s="47">
        <f t="shared" si="8"/>
        <v>0</v>
      </c>
      <c r="L22" s="48">
        <f t="shared" si="9"/>
        <v>0</v>
      </c>
      <c r="M22" s="48">
        <f t="shared" si="6"/>
        <v>0</v>
      </c>
      <c r="N22" s="49">
        <f t="shared" si="10"/>
        <v>0</v>
      </c>
      <c r="O22" s="50">
        <f t="shared" si="11"/>
        <v>0</v>
      </c>
      <c r="P22" s="120"/>
    </row>
    <row r="23" spans="1:16" ht="13.5" customHeight="1">
      <c r="A23" s="51">
        <v>10</v>
      </c>
      <c r="B23" s="84" t="s">
        <v>95</v>
      </c>
      <c r="C23" s="83" t="s">
        <v>68</v>
      </c>
      <c r="D23" s="85">
        <v>50</v>
      </c>
      <c r="E23" s="52"/>
      <c r="F23" s="44">
        <v>3.5</v>
      </c>
      <c r="G23" s="44">
        <f t="shared" si="5"/>
        <v>0</v>
      </c>
      <c r="H23" s="52"/>
      <c r="I23" s="45"/>
      <c r="J23" s="46">
        <f t="shared" si="7"/>
        <v>0</v>
      </c>
      <c r="K23" s="47">
        <f t="shared" si="8"/>
        <v>0</v>
      </c>
      <c r="L23" s="48">
        <f t="shared" si="9"/>
        <v>0</v>
      </c>
      <c r="M23" s="48">
        <f t="shared" si="6"/>
        <v>0</v>
      </c>
      <c r="N23" s="49">
        <f t="shared" si="10"/>
        <v>0</v>
      </c>
      <c r="O23" s="50">
        <f t="shared" si="11"/>
        <v>0</v>
      </c>
      <c r="P23" s="120"/>
    </row>
    <row r="24" spans="1:16" ht="13.5" customHeight="1" thickBot="1">
      <c r="A24" s="116">
        <v>11</v>
      </c>
      <c r="B24" s="99" t="s">
        <v>78</v>
      </c>
      <c r="C24" s="100" t="s">
        <v>69</v>
      </c>
      <c r="D24" s="101">
        <v>35</v>
      </c>
      <c r="E24" s="102"/>
      <c r="F24" s="103">
        <v>3.5</v>
      </c>
      <c r="G24" s="103">
        <f>E24*F24</f>
        <v>0</v>
      </c>
      <c r="H24" s="102"/>
      <c r="I24" s="104"/>
      <c r="J24" s="105">
        <f>SUM(G24:I24)</f>
        <v>0</v>
      </c>
      <c r="K24" s="106">
        <f t="shared" si="8"/>
        <v>0</v>
      </c>
      <c r="L24" s="107">
        <f t="shared" si="9"/>
        <v>0</v>
      </c>
      <c r="M24" s="107">
        <f>ROUND(D24*H24,2)</f>
        <v>0</v>
      </c>
      <c r="N24" s="108">
        <f t="shared" si="10"/>
        <v>0</v>
      </c>
      <c r="O24" s="109">
        <f t="shared" si="11"/>
        <v>0</v>
      </c>
      <c r="P24" s="120"/>
    </row>
    <row r="25" spans="1:16" ht="13.5" customHeight="1" thickBot="1">
      <c r="A25" s="111"/>
      <c r="B25" s="117" t="s">
        <v>98</v>
      </c>
      <c r="C25" s="146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8"/>
      <c r="P25" s="121"/>
    </row>
    <row r="26" spans="1:16" ht="13.5" customHeight="1" thickBot="1">
      <c r="A26" s="111"/>
      <c r="B26" s="97" t="s">
        <v>71</v>
      </c>
      <c r="C26" s="149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1"/>
      <c r="P26" s="87"/>
    </row>
    <row r="27" spans="1:16" ht="13.5" customHeight="1">
      <c r="A27" s="51">
        <v>1</v>
      </c>
      <c r="B27" s="84" t="s">
        <v>99</v>
      </c>
      <c r="C27" s="83" t="s">
        <v>69</v>
      </c>
      <c r="D27" s="85">
        <v>26</v>
      </c>
      <c r="E27" s="44"/>
      <c r="F27" s="44">
        <v>3.5</v>
      </c>
      <c r="G27" s="44">
        <f>E27*F27</f>
        <v>0</v>
      </c>
      <c r="H27" s="52"/>
      <c r="I27" s="45"/>
      <c r="J27" s="46">
        <f>SUM(G27:I27)</f>
        <v>0</v>
      </c>
      <c r="K27" s="47">
        <f>ROUND(D27*E27,2)</f>
        <v>0</v>
      </c>
      <c r="L27" s="48">
        <f>ROUND(D27*G27,2)</f>
        <v>0</v>
      </c>
      <c r="M27" s="48"/>
      <c r="N27" s="49">
        <f>ROUND(D27*I27,2)</f>
        <v>0</v>
      </c>
      <c r="O27" s="50">
        <f>SUM(L27:N27)</f>
        <v>0</v>
      </c>
      <c r="P27" s="120"/>
    </row>
    <row r="28" spans="1:16" ht="13.5" customHeight="1">
      <c r="A28" s="51">
        <v>2</v>
      </c>
      <c r="B28" s="84" t="s">
        <v>96</v>
      </c>
      <c r="C28" s="83" t="s">
        <v>68</v>
      </c>
      <c r="D28" s="85">
        <v>19</v>
      </c>
      <c r="E28" s="52"/>
      <c r="F28" s="44">
        <v>3.5</v>
      </c>
      <c r="G28" s="44">
        <f>E28*F28</f>
        <v>0</v>
      </c>
      <c r="H28" s="44"/>
      <c r="I28" s="45"/>
      <c r="J28" s="46">
        <f>SUM(G28:I28)</f>
        <v>0</v>
      </c>
      <c r="K28" s="47">
        <f>ROUND(D28*E28,2)</f>
        <v>0</v>
      </c>
      <c r="L28" s="48">
        <f>ROUND(D28*G28,2)</f>
        <v>0</v>
      </c>
      <c r="M28" s="48"/>
      <c r="N28" s="49">
        <f>ROUND(D28*I28,2)</f>
        <v>0</v>
      </c>
      <c r="O28" s="50">
        <f>SUM(L28:N28)</f>
        <v>0</v>
      </c>
      <c r="P28" s="120"/>
    </row>
    <row r="29" spans="1:16" ht="13.5" customHeight="1" thickBot="1">
      <c r="A29" s="51">
        <v>3</v>
      </c>
      <c r="B29" s="99" t="s">
        <v>67</v>
      </c>
      <c r="C29" s="83" t="s">
        <v>68</v>
      </c>
      <c r="D29" s="85">
        <v>15</v>
      </c>
      <c r="E29" s="102"/>
      <c r="F29" s="52">
        <v>3.5</v>
      </c>
      <c r="G29" s="52">
        <f>E29*F29</f>
        <v>0</v>
      </c>
      <c r="H29" s="52"/>
      <c r="I29" s="118"/>
      <c r="J29" s="46">
        <f>SUM(G29:I29)</f>
        <v>0</v>
      </c>
      <c r="K29" s="47">
        <f>ROUND(D29*E29,2)</f>
        <v>0</v>
      </c>
      <c r="L29" s="48">
        <f>ROUND(D29*G29,2)</f>
        <v>0</v>
      </c>
      <c r="M29" s="48"/>
      <c r="N29" s="49">
        <f>ROUND(D29*I29,2)</f>
        <v>0</v>
      </c>
      <c r="O29" s="50">
        <f>SUM(L29:N29)</f>
        <v>0</v>
      </c>
      <c r="P29" s="120"/>
    </row>
    <row r="30" spans="1:16" ht="13.5" customHeight="1" thickBot="1">
      <c r="A30" s="111"/>
      <c r="B30" s="97" t="s">
        <v>16</v>
      </c>
      <c r="C30" s="112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4"/>
      <c r="P30" s="120"/>
    </row>
    <row r="31" spans="1:16" ht="13.5" customHeight="1">
      <c r="A31" s="51">
        <v>1</v>
      </c>
      <c r="B31" s="110" t="s">
        <v>79</v>
      </c>
      <c r="C31" s="94" t="s">
        <v>70</v>
      </c>
      <c r="D31" s="95">
        <v>6</v>
      </c>
      <c r="E31" s="44"/>
      <c r="F31" s="44">
        <v>3.5</v>
      </c>
      <c r="G31" s="44">
        <f aca="true" t="shared" si="12" ref="G31:G37">E31*F31</f>
        <v>0</v>
      </c>
      <c r="H31" s="44"/>
      <c r="I31" s="45"/>
      <c r="J31" s="46">
        <f aca="true" t="shared" si="13" ref="J31:J37">SUM(G31:I31)</f>
        <v>0</v>
      </c>
      <c r="K31" s="47">
        <f>ROUND(D31*E31,2)</f>
        <v>0</v>
      </c>
      <c r="L31" s="48">
        <f aca="true" t="shared" si="14" ref="L31:L37">ROUND(D31*G31,2)</f>
        <v>0</v>
      </c>
      <c r="M31" s="48">
        <f aca="true" t="shared" si="15" ref="M31:M37">ROUND(D31*H31,2)</f>
        <v>0</v>
      </c>
      <c r="N31" s="49">
        <f>ROUND(D31*I31,2)</f>
        <v>0</v>
      </c>
      <c r="O31" s="50">
        <f>SUM(L31:N31)</f>
        <v>0</v>
      </c>
      <c r="P31" s="120"/>
    </row>
    <row r="32" spans="1:16" ht="13.5" customHeight="1">
      <c r="A32" s="51">
        <v>2</v>
      </c>
      <c r="B32" s="84" t="s">
        <v>80</v>
      </c>
      <c r="C32" s="83" t="s">
        <v>70</v>
      </c>
      <c r="D32" s="119">
        <v>4.5</v>
      </c>
      <c r="E32" s="52"/>
      <c r="F32" s="44">
        <v>3.5</v>
      </c>
      <c r="G32" s="44">
        <f t="shared" si="12"/>
        <v>0</v>
      </c>
      <c r="H32" s="52"/>
      <c r="I32" s="45"/>
      <c r="J32" s="46">
        <f t="shared" si="13"/>
        <v>0</v>
      </c>
      <c r="K32" s="47">
        <f aca="true" t="shared" si="16" ref="K32:K37">ROUND(D32*E32,2)</f>
        <v>0</v>
      </c>
      <c r="L32" s="48">
        <f t="shared" si="14"/>
        <v>0</v>
      </c>
      <c r="M32" s="48">
        <f t="shared" si="15"/>
        <v>0</v>
      </c>
      <c r="N32" s="49">
        <f aca="true" t="shared" si="17" ref="N32:N37">ROUND(D32*I32,2)</f>
        <v>0</v>
      </c>
      <c r="O32" s="50">
        <f aca="true" t="shared" si="18" ref="O32:O37">SUM(L32:N32)</f>
        <v>0</v>
      </c>
      <c r="P32" s="120"/>
    </row>
    <row r="33" spans="1:16" ht="13.5" customHeight="1">
      <c r="A33" s="51">
        <v>3</v>
      </c>
      <c r="B33" s="84" t="s">
        <v>73</v>
      </c>
      <c r="C33" s="83" t="s">
        <v>70</v>
      </c>
      <c r="D33" s="119">
        <v>1.5</v>
      </c>
      <c r="E33" s="52"/>
      <c r="F33" s="44">
        <v>3.5</v>
      </c>
      <c r="G33" s="44">
        <f t="shared" si="12"/>
        <v>0</v>
      </c>
      <c r="H33" s="52"/>
      <c r="I33" s="45"/>
      <c r="J33" s="46">
        <f t="shared" si="13"/>
        <v>0</v>
      </c>
      <c r="K33" s="47">
        <f t="shared" si="16"/>
        <v>0</v>
      </c>
      <c r="L33" s="48">
        <f t="shared" si="14"/>
        <v>0</v>
      </c>
      <c r="M33" s="48">
        <f t="shared" si="15"/>
        <v>0</v>
      </c>
      <c r="N33" s="49">
        <f t="shared" si="17"/>
        <v>0</v>
      </c>
      <c r="O33" s="50">
        <f t="shared" si="18"/>
        <v>0</v>
      </c>
      <c r="P33" s="120"/>
    </row>
    <row r="34" spans="1:16" ht="13.5" customHeight="1">
      <c r="A34" s="51">
        <v>4</v>
      </c>
      <c r="B34" s="84" t="s">
        <v>74</v>
      </c>
      <c r="C34" s="83" t="s">
        <v>68</v>
      </c>
      <c r="D34" s="85">
        <v>15</v>
      </c>
      <c r="E34" s="52"/>
      <c r="F34" s="44">
        <v>3.5</v>
      </c>
      <c r="G34" s="44">
        <f t="shared" si="12"/>
        <v>0</v>
      </c>
      <c r="H34" s="52"/>
      <c r="I34" s="45"/>
      <c r="J34" s="46">
        <f t="shared" si="13"/>
        <v>0</v>
      </c>
      <c r="K34" s="47">
        <f t="shared" si="16"/>
        <v>0</v>
      </c>
      <c r="L34" s="48">
        <f t="shared" si="14"/>
        <v>0</v>
      </c>
      <c r="M34" s="48">
        <f t="shared" si="15"/>
        <v>0</v>
      </c>
      <c r="N34" s="49">
        <f t="shared" si="17"/>
        <v>0</v>
      </c>
      <c r="O34" s="50">
        <f t="shared" si="18"/>
        <v>0</v>
      </c>
      <c r="P34" s="120"/>
    </row>
    <row r="35" spans="1:16" ht="13.5" customHeight="1">
      <c r="A35" s="51">
        <v>5</v>
      </c>
      <c r="B35" s="84" t="s">
        <v>76</v>
      </c>
      <c r="C35" s="83" t="s">
        <v>68</v>
      </c>
      <c r="D35" s="85">
        <v>17</v>
      </c>
      <c r="E35" s="52"/>
      <c r="F35" s="44">
        <v>3.5</v>
      </c>
      <c r="G35" s="44">
        <f t="shared" si="12"/>
        <v>0</v>
      </c>
      <c r="H35" s="52"/>
      <c r="I35" s="45"/>
      <c r="J35" s="46">
        <f t="shared" si="13"/>
        <v>0</v>
      </c>
      <c r="K35" s="47">
        <f t="shared" si="16"/>
        <v>0</v>
      </c>
      <c r="L35" s="48">
        <f t="shared" si="14"/>
        <v>0</v>
      </c>
      <c r="M35" s="48">
        <f t="shared" si="15"/>
        <v>0</v>
      </c>
      <c r="N35" s="49">
        <f t="shared" si="17"/>
        <v>0</v>
      </c>
      <c r="O35" s="50">
        <f t="shared" si="18"/>
        <v>0</v>
      </c>
      <c r="P35" s="120"/>
    </row>
    <row r="36" spans="1:16" ht="13.5" customHeight="1">
      <c r="A36" s="51">
        <v>6</v>
      </c>
      <c r="B36" s="84" t="s">
        <v>77</v>
      </c>
      <c r="C36" s="83" t="s">
        <v>69</v>
      </c>
      <c r="D36" s="85">
        <v>26</v>
      </c>
      <c r="E36" s="52"/>
      <c r="F36" s="44">
        <v>3.5</v>
      </c>
      <c r="G36" s="44">
        <f t="shared" si="12"/>
        <v>0</v>
      </c>
      <c r="H36" s="52"/>
      <c r="I36" s="45"/>
      <c r="J36" s="46">
        <f t="shared" si="13"/>
        <v>0</v>
      </c>
      <c r="K36" s="47">
        <f t="shared" si="16"/>
        <v>0</v>
      </c>
      <c r="L36" s="48">
        <f t="shared" si="14"/>
        <v>0</v>
      </c>
      <c r="M36" s="48">
        <f t="shared" si="15"/>
        <v>0</v>
      </c>
      <c r="N36" s="49">
        <f t="shared" si="17"/>
        <v>0</v>
      </c>
      <c r="O36" s="50">
        <f t="shared" si="18"/>
        <v>0</v>
      </c>
      <c r="P36" s="120"/>
    </row>
    <row r="37" spans="1:16" ht="13.5" customHeight="1" thickBot="1">
      <c r="A37" s="51">
        <v>7</v>
      </c>
      <c r="B37" s="84" t="s">
        <v>83</v>
      </c>
      <c r="C37" s="83" t="s">
        <v>69</v>
      </c>
      <c r="D37" s="85">
        <v>10</v>
      </c>
      <c r="E37" s="52"/>
      <c r="F37" s="44">
        <v>3.5</v>
      </c>
      <c r="G37" s="44">
        <f t="shared" si="12"/>
        <v>0</v>
      </c>
      <c r="H37" s="52"/>
      <c r="I37" s="45"/>
      <c r="J37" s="46">
        <f t="shared" si="13"/>
        <v>0</v>
      </c>
      <c r="K37" s="47">
        <f t="shared" si="16"/>
        <v>0</v>
      </c>
      <c r="L37" s="48">
        <f t="shared" si="14"/>
        <v>0</v>
      </c>
      <c r="M37" s="48">
        <f t="shared" si="15"/>
        <v>0</v>
      </c>
      <c r="N37" s="49">
        <f t="shared" si="17"/>
        <v>0</v>
      </c>
      <c r="O37" s="50">
        <f t="shared" si="18"/>
        <v>0</v>
      </c>
      <c r="P37" s="120"/>
    </row>
    <row r="38" spans="1:16" ht="13.5" customHeight="1">
      <c r="A38" s="53"/>
      <c r="B38" s="54" t="s">
        <v>103</v>
      </c>
      <c r="C38" s="55"/>
      <c r="D38" s="55"/>
      <c r="E38" s="56"/>
      <c r="F38" s="56"/>
      <c r="G38" s="56"/>
      <c r="H38" s="56"/>
      <c r="I38" s="56"/>
      <c r="J38" s="57"/>
      <c r="K38" s="58">
        <f>SUM(K9:K37)</f>
        <v>0</v>
      </c>
      <c r="L38" s="59">
        <f>SUM(L9:L37)</f>
        <v>0</v>
      </c>
      <c r="M38" s="59">
        <f>SUM(M9:M37)</f>
        <v>0</v>
      </c>
      <c r="N38" s="60">
        <f>SUM(N9:N37)</f>
        <v>0</v>
      </c>
      <c r="O38" s="61">
        <f>SUM(L38:N38)</f>
        <v>0</v>
      </c>
      <c r="P38" s="87"/>
    </row>
    <row r="39" spans="1:16" ht="13.5" customHeight="1">
      <c r="A39" s="62"/>
      <c r="B39" s="63" t="s">
        <v>65</v>
      </c>
      <c r="C39" s="64"/>
      <c r="D39" s="65"/>
      <c r="E39" s="66" t="s">
        <v>106</v>
      </c>
      <c r="F39" s="67"/>
      <c r="G39" s="67"/>
      <c r="H39" s="67"/>
      <c r="I39" s="67"/>
      <c r="J39" s="68"/>
      <c r="K39" s="69"/>
      <c r="L39" s="70"/>
      <c r="M39" s="70" t="e">
        <f>M38*E39</f>
        <v>#VALUE!</v>
      </c>
      <c r="N39" s="71"/>
      <c r="O39" s="72"/>
      <c r="P39" s="87"/>
    </row>
    <row r="40" spans="1:16" ht="13.5" customHeight="1" thickBot="1">
      <c r="A40" s="73"/>
      <c r="B40" s="125" t="s">
        <v>85</v>
      </c>
      <c r="C40" s="64"/>
      <c r="D40" s="65"/>
      <c r="E40" s="66"/>
      <c r="F40" s="67"/>
      <c r="G40" s="67"/>
      <c r="H40" s="67"/>
      <c r="I40" s="67"/>
      <c r="J40" s="67"/>
      <c r="K40" s="81">
        <f>SUM(K38:K39)</f>
        <v>0</v>
      </c>
      <c r="L40" s="124">
        <f>SUM(L38:L39)</f>
        <v>0</v>
      </c>
      <c r="M40" s="124" t="e">
        <f>SUM(M38:M39)</f>
        <v>#VALUE!</v>
      </c>
      <c r="N40" s="123">
        <f>SUM(N38:N39)</f>
        <v>0</v>
      </c>
      <c r="O40" s="82" t="e">
        <f>SUM(L40:N40)</f>
        <v>#VALUE!</v>
      </c>
      <c r="P40" s="87"/>
    </row>
    <row r="41" spans="1:16" ht="13.5" customHeight="1">
      <c r="A41" s="73"/>
      <c r="B41" s="122" t="s">
        <v>104</v>
      </c>
      <c r="C41" s="64"/>
      <c r="D41" s="65"/>
      <c r="E41" s="66">
        <v>0</v>
      </c>
      <c r="F41" s="67"/>
      <c r="G41" s="67"/>
      <c r="H41" s="67"/>
      <c r="I41" s="67"/>
      <c r="J41" s="130"/>
      <c r="K41" s="130"/>
      <c r="L41" s="131"/>
      <c r="M41" s="131"/>
      <c r="N41" s="132"/>
      <c r="O41" s="126" t="e">
        <f>O40*E41</f>
        <v>#VALUE!</v>
      </c>
      <c r="P41" s="87"/>
    </row>
    <row r="42" spans="1:16" ht="13.5" customHeight="1">
      <c r="A42" s="73"/>
      <c r="B42" s="122" t="s">
        <v>105</v>
      </c>
      <c r="C42" s="64"/>
      <c r="D42" s="65"/>
      <c r="E42" s="66">
        <v>0</v>
      </c>
      <c r="F42" s="67"/>
      <c r="G42" s="67"/>
      <c r="H42" s="67"/>
      <c r="I42" s="67"/>
      <c r="J42" s="133"/>
      <c r="K42" s="133"/>
      <c r="L42" s="134"/>
      <c r="M42" s="134"/>
      <c r="N42" s="135"/>
      <c r="O42" s="72" t="e">
        <f>O40*E42</f>
        <v>#VALUE!</v>
      </c>
      <c r="P42" s="87"/>
    </row>
    <row r="43" spans="1:16" ht="13.5" customHeight="1">
      <c r="A43" s="73"/>
      <c r="B43" s="122" t="s">
        <v>66</v>
      </c>
      <c r="C43" s="67"/>
      <c r="D43" s="67"/>
      <c r="E43" s="74">
        <v>0.2359</v>
      </c>
      <c r="F43" s="67"/>
      <c r="G43" s="67"/>
      <c r="H43" s="67"/>
      <c r="I43" s="67"/>
      <c r="J43" s="133"/>
      <c r="K43" s="133"/>
      <c r="L43" s="134"/>
      <c r="M43" s="134"/>
      <c r="N43" s="135"/>
      <c r="O43" s="75">
        <f>L40*E43</f>
        <v>0</v>
      </c>
      <c r="P43" s="87"/>
    </row>
    <row r="44" spans="1:16" ht="13.5" customHeight="1" thickBot="1">
      <c r="A44" s="76"/>
      <c r="B44" s="77" t="s">
        <v>84</v>
      </c>
      <c r="C44" s="78"/>
      <c r="D44" s="78"/>
      <c r="E44" s="79"/>
      <c r="F44" s="80"/>
      <c r="G44" s="79"/>
      <c r="H44" s="79"/>
      <c r="I44" s="79"/>
      <c r="J44" s="129"/>
      <c r="K44" s="129"/>
      <c r="L44" s="127"/>
      <c r="M44" s="127"/>
      <c r="N44" s="128"/>
      <c r="O44" s="82" t="e">
        <f>SUM(O40:O43)</f>
        <v>#VALUE!</v>
      </c>
      <c r="P44" s="87"/>
    </row>
    <row r="45" spans="3:16" ht="15" customHeight="1">
      <c r="C45" s="167" t="s">
        <v>58</v>
      </c>
      <c r="D45" s="168"/>
      <c r="E45" s="168"/>
      <c r="F45" s="168"/>
      <c r="G45" s="168"/>
      <c r="H45" s="168"/>
      <c r="I45" s="168"/>
      <c r="J45" s="169"/>
      <c r="K45" s="136"/>
      <c r="L45" s="137"/>
      <c r="M45" s="137"/>
      <c r="N45" s="138"/>
      <c r="O45" s="92" t="e">
        <f>O44*21%</f>
        <v>#VALUE!</v>
      </c>
      <c r="P45" s="87"/>
    </row>
    <row r="46" spans="2:16" ht="15.75" thickBot="1">
      <c r="B46" s="86"/>
      <c r="C46" s="170" t="s">
        <v>94</v>
      </c>
      <c r="D46" s="171"/>
      <c r="E46" s="171"/>
      <c r="F46" s="171"/>
      <c r="G46" s="171"/>
      <c r="H46" s="171"/>
      <c r="I46" s="171"/>
      <c r="J46" s="171"/>
      <c r="K46" s="90"/>
      <c r="L46" s="88"/>
      <c r="M46" s="88"/>
      <c r="N46" s="91"/>
      <c r="O46" s="89" t="e">
        <f>SUM(O44:O45)</f>
        <v>#VALUE!</v>
      </c>
      <c r="P46" s="87"/>
    </row>
    <row r="47" spans="2:15" ht="15">
      <c r="B47" s="86"/>
      <c r="C47" s="172"/>
      <c r="D47" s="172"/>
      <c r="E47" s="172"/>
      <c r="F47" s="172"/>
      <c r="G47" s="172"/>
      <c r="H47" s="172"/>
      <c r="I47" s="172"/>
      <c r="J47" s="172"/>
      <c r="K47" s="87"/>
      <c r="L47" s="87"/>
      <c r="M47" s="87"/>
      <c r="N47" s="87"/>
      <c r="O47" s="87"/>
    </row>
    <row r="48" spans="2:15" ht="15">
      <c r="B48" s="86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 ht="15">
      <c r="B49" s="86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ht="15">
      <c r="B50" s="86"/>
    </row>
  </sheetData>
  <sheetProtection/>
  <mergeCells count="13">
    <mergeCell ref="A1:O1"/>
    <mergeCell ref="A2:O2"/>
    <mergeCell ref="A4:A5"/>
    <mergeCell ref="B4:B5"/>
    <mergeCell ref="C4:C5"/>
    <mergeCell ref="D4:D5"/>
    <mergeCell ref="E4:I4"/>
    <mergeCell ref="J4:J5"/>
    <mergeCell ref="K4:O4"/>
    <mergeCell ref="A3:O3"/>
    <mergeCell ref="C45:J45"/>
    <mergeCell ref="C46:J46"/>
    <mergeCell ref="C47:J47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KCB</dc:creator>
  <cp:keywords/>
  <dc:description/>
  <cp:lastModifiedBy>Projekti</cp:lastModifiedBy>
  <cp:lastPrinted>2014-03-14T08:54:45Z</cp:lastPrinted>
  <dcterms:created xsi:type="dcterms:W3CDTF">1996-10-14T23:33:28Z</dcterms:created>
  <dcterms:modified xsi:type="dcterms:W3CDTF">2014-04-01T08:40:42Z</dcterms:modified>
  <cp:category/>
  <cp:version/>
  <cp:contentType/>
  <cp:contentStatus/>
</cp:coreProperties>
</file>